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2120" windowHeight="9120"/>
  </bookViews>
  <sheets>
    <sheet name="1" sheetId="1" r:id="rId1"/>
    <sheet name="1 год" sheetId="4" r:id="rId2"/>
    <sheet name="2 год" sheetId="5" r:id="rId3"/>
    <sheet name="3 год" sheetId="6" r:id="rId4"/>
    <sheet name="3" sheetId="7" r:id="rId5"/>
  </sheets>
  <definedNames>
    <definedName name="IS_DOCUMENT" localSheetId="0">'1'!$A$75</definedName>
    <definedName name="IS_DOCUMENT" localSheetId="1">'1 год'!$A$58</definedName>
    <definedName name="IS_DOCUMENT" localSheetId="2">'2 год'!$A$58</definedName>
    <definedName name="IS_DOCUMENT" localSheetId="4">'3'!$A$47</definedName>
    <definedName name="IS_DOCUMENT" localSheetId="3">'3 год'!$A$58</definedName>
    <definedName name="_xlnm.Print_Titles" localSheetId="1">'1 год'!$8:$8</definedName>
    <definedName name="_xlnm.Print_Titles" localSheetId="2">'2 год'!$8:$8</definedName>
    <definedName name="_xlnm.Print_Titles" localSheetId="3">'3 год'!$8:$8</definedName>
    <definedName name="_xlnm.Print_Area" localSheetId="1">'1 год'!$A$1:$BF$58</definedName>
    <definedName name="_xlnm.Print_Area" localSheetId="2">'2 год'!$A$1:$BF$58</definedName>
    <definedName name="_xlnm.Print_Area" localSheetId="3">'3 год'!$A$1:$BF$58</definedName>
  </definedNames>
  <calcPr calcId="114210" fullCalcOnLoad="1"/>
</workbook>
</file>

<file path=xl/calcChain.xml><?xml version="1.0" encoding="utf-8"?>
<calcChain xmlns="http://schemas.openxmlformats.org/spreadsheetml/2006/main">
  <c r="BC25" i="6"/>
  <c r="BC24"/>
  <c r="BC24" i="5"/>
  <c r="BB47" i="6"/>
  <c r="BC25" i="5"/>
  <c r="BB47"/>
  <c r="BA57" i="4"/>
  <c r="BA9" i="7"/>
  <c r="BI18" i="4"/>
  <c r="BH18"/>
  <c r="BB47"/>
  <c r="BB32"/>
  <c r="BB51"/>
  <c r="BB51" i="5"/>
  <c r="BB22" i="4"/>
  <c r="BB20"/>
  <c r="BE24"/>
  <c r="BB11" i="7"/>
  <c r="BC11"/>
  <c r="BB10"/>
  <c r="BC10"/>
  <c r="BD10"/>
  <c r="BI9"/>
  <c r="BH9"/>
  <c r="BG9"/>
  <c r="BB9"/>
  <c r="BA58" i="6"/>
  <c r="BA57"/>
  <c r="BE55"/>
  <c r="BB55"/>
  <c r="BA55"/>
  <c r="BE51"/>
  <c r="BB51"/>
  <c r="BA51"/>
  <c r="BE48"/>
  <c r="BA48"/>
  <c r="BF37"/>
  <c r="BD37"/>
  <c r="BC37"/>
  <c r="BF30"/>
  <c r="BD30"/>
  <c r="BC30"/>
  <c r="BB30"/>
  <c r="BF26"/>
  <c r="BD26"/>
  <c r="BC26"/>
  <c r="BB26"/>
  <c r="BF22"/>
  <c r="BD22"/>
  <c r="BC22"/>
  <c r="BB22"/>
  <c r="BF20"/>
  <c r="BD20"/>
  <c r="BC20"/>
  <c r="BC18"/>
  <c r="BC15"/>
  <c r="BB20"/>
  <c r="BG18"/>
  <c r="BF18"/>
  <c r="BD18"/>
  <c r="BA17"/>
  <c r="BA14"/>
  <c r="BA13"/>
  <c r="BF9"/>
  <c r="BF52"/>
  <c r="BF49"/>
  <c r="BD9"/>
  <c r="BD52"/>
  <c r="BD49"/>
  <c r="BA58" i="5"/>
  <c r="BA57"/>
  <c r="BE55"/>
  <c r="BB55"/>
  <c r="BA55"/>
  <c r="BE51"/>
  <c r="BA51"/>
  <c r="BE48"/>
  <c r="BA48"/>
  <c r="BK47"/>
  <c r="BK47" i="6"/>
  <c r="BJ47" i="5"/>
  <c r="BJ47" i="6"/>
  <c r="BI47" i="5"/>
  <c r="BI47" i="6"/>
  <c r="BH47" i="5"/>
  <c r="BH47" i="6"/>
  <c r="BK46" i="5"/>
  <c r="BK46" i="6"/>
  <c r="BJ46" i="5"/>
  <c r="BJ46" i="6"/>
  <c r="BI46" i="5"/>
  <c r="BI46" i="6"/>
  <c r="BH46" i="5"/>
  <c r="BH46" i="6"/>
  <c r="BK45" i="5"/>
  <c r="BK45" i="6"/>
  <c r="BJ45" i="5"/>
  <c r="BJ45" i="6"/>
  <c r="BI45" i="5"/>
  <c r="BI45" i="6"/>
  <c r="BH45" i="5"/>
  <c r="BH45" i="6"/>
  <c r="BE45"/>
  <c r="BA45"/>
  <c r="BE45" i="5"/>
  <c r="BA45"/>
  <c r="BK44"/>
  <c r="BK44" i="6"/>
  <c r="BJ44" i="5"/>
  <c r="BJ44" i="6"/>
  <c r="BI44" i="5"/>
  <c r="BI44" i="6"/>
  <c r="BH44" i="5"/>
  <c r="BH44" i="6"/>
  <c r="BE44" i="5"/>
  <c r="BA44"/>
  <c r="BK43"/>
  <c r="BK43" i="6"/>
  <c r="BJ43" i="5"/>
  <c r="BJ43" i="6"/>
  <c r="BI43" i="5"/>
  <c r="BI43" i="6"/>
  <c r="BH43" i="5"/>
  <c r="BH43" i="6"/>
  <c r="BE43"/>
  <c r="BA43"/>
  <c r="BE43" i="5"/>
  <c r="BA43"/>
  <c r="BK42"/>
  <c r="BK42" i="6"/>
  <c r="BJ42" i="5"/>
  <c r="BJ42" i="6"/>
  <c r="BI42" i="5"/>
  <c r="BI42" i="6"/>
  <c r="BH42" i="5"/>
  <c r="BH42" i="6"/>
  <c r="BE42" i="5"/>
  <c r="BA42"/>
  <c r="BK41"/>
  <c r="BK41" i="6"/>
  <c r="BJ41" i="5"/>
  <c r="BJ41" i="6"/>
  <c r="BI41" i="5"/>
  <c r="BI41" i="6"/>
  <c r="BH41" i="5"/>
  <c r="BH41" i="6"/>
  <c r="BK40" i="5"/>
  <c r="BK40" i="6"/>
  <c r="BJ40" i="5"/>
  <c r="BJ40" i="6"/>
  <c r="BI40" i="5"/>
  <c r="BI40" i="6"/>
  <c r="BH40" i="5"/>
  <c r="BH40" i="6"/>
  <c r="BE40" i="5"/>
  <c r="BB40"/>
  <c r="BB40" i="6"/>
  <c r="BK39" i="5"/>
  <c r="BK39" i="6"/>
  <c r="BJ39" i="5"/>
  <c r="BJ39" i="6"/>
  <c r="BI39" i="5"/>
  <c r="BI39" i="6"/>
  <c r="BH39" i="5"/>
  <c r="BH39" i="6"/>
  <c r="BE39" i="5"/>
  <c r="BB39"/>
  <c r="BB39" i="6"/>
  <c r="BK38" i="5"/>
  <c r="BK38" i="6"/>
  <c r="BJ38" i="5"/>
  <c r="BJ38" i="6"/>
  <c r="BI38" i="5"/>
  <c r="BI38" i="6"/>
  <c r="BH38" i="5"/>
  <c r="BH38" i="6"/>
  <c r="BK37" i="5"/>
  <c r="BK37" i="6"/>
  <c r="BJ37" i="5"/>
  <c r="BJ37" i="6"/>
  <c r="BI37" i="5"/>
  <c r="BI37" i="6"/>
  <c r="BH37" i="5"/>
  <c r="BH37" i="6"/>
  <c r="BF37" i="5"/>
  <c r="BD37"/>
  <c r="BC37"/>
  <c r="BK36"/>
  <c r="BK36" i="6"/>
  <c r="BJ36" i="5"/>
  <c r="BJ36" i="6"/>
  <c r="BI36" i="5"/>
  <c r="BI36" i="6"/>
  <c r="BH36" i="5"/>
  <c r="BH36" i="6"/>
  <c r="BK35" i="5"/>
  <c r="BK35" i="6"/>
  <c r="BJ35" i="5"/>
  <c r="BJ35" i="6"/>
  <c r="BI35" i="5"/>
  <c r="BI35" i="6"/>
  <c r="BH35" i="5"/>
  <c r="BH35" i="6"/>
  <c r="BK34" i="5"/>
  <c r="BK34" i="6"/>
  <c r="BJ34" i="5"/>
  <c r="BJ34" i="6"/>
  <c r="BI34" i="5"/>
  <c r="BI34" i="6"/>
  <c r="BH34" i="5"/>
  <c r="BH34" i="6"/>
  <c r="BE34" i="5"/>
  <c r="BA34"/>
  <c r="BK33"/>
  <c r="BK33" i="6"/>
  <c r="BJ33" i="5"/>
  <c r="BJ33" i="6"/>
  <c r="BI33" i="5"/>
  <c r="BI33" i="6"/>
  <c r="BH33" i="5"/>
  <c r="BH33" i="6"/>
  <c r="BE33"/>
  <c r="BA33"/>
  <c r="BE33" i="5"/>
  <c r="BA33"/>
  <c r="BK32"/>
  <c r="BK32" i="6"/>
  <c r="BJ32" i="5"/>
  <c r="BJ32" i="6"/>
  <c r="BI32" i="5"/>
  <c r="BI32" i="6"/>
  <c r="BH32" i="5"/>
  <c r="BH32" i="6"/>
  <c r="BE32" i="5"/>
  <c r="BA32"/>
  <c r="BA30"/>
  <c r="BK31"/>
  <c r="BK31" i="6"/>
  <c r="BJ31" i="5"/>
  <c r="BJ31" i="6"/>
  <c r="BI31" i="5"/>
  <c r="BI31" i="6"/>
  <c r="BH31" i="5"/>
  <c r="BH31" i="6"/>
  <c r="BK30" i="5"/>
  <c r="BK30" i="6"/>
  <c r="BJ30" i="5"/>
  <c r="BJ30" i="6"/>
  <c r="BI30" i="5"/>
  <c r="BI30" i="6"/>
  <c r="BH30" i="5"/>
  <c r="BH30" i="6"/>
  <c r="BF30" i="5"/>
  <c r="BE30"/>
  <c r="BD30"/>
  <c r="BC30"/>
  <c r="BB30"/>
  <c r="BK29"/>
  <c r="BK29" i="6"/>
  <c r="BJ29" i="5"/>
  <c r="BJ29" i="6"/>
  <c r="BI29" i="5"/>
  <c r="BI29" i="6"/>
  <c r="BH29" i="5"/>
  <c r="BH29" i="6"/>
  <c r="BK28" i="5"/>
  <c r="BK28" i="6"/>
  <c r="BJ28" i="5"/>
  <c r="BJ28" i="6"/>
  <c r="BI28" i="5"/>
  <c r="BI28" i="6"/>
  <c r="BH28" i="5"/>
  <c r="BH28" i="6"/>
  <c r="BK27" i="5"/>
  <c r="BK27" i="6"/>
  <c r="BJ27" i="5"/>
  <c r="BJ27" i="6"/>
  <c r="BI27" i="5"/>
  <c r="BI27" i="6"/>
  <c r="BH27" i="5"/>
  <c r="BH27" i="6"/>
  <c r="BK26" i="5"/>
  <c r="BK26" i="6"/>
  <c r="BJ26" i="5"/>
  <c r="BJ26" i="6"/>
  <c r="BI26" i="5"/>
  <c r="BI26" i="6"/>
  <c r="BH26" i="5"/>
  <c r="BH26" i="6"/>
  <c r="BF26" i="5"/>
  <c r="BD26"/>
  <c r="BC26"/>
  <c r="BB26"/>
  <c r="BK25"/>
  <c r="BK25" i="6"/>
  <c r="BJ25" i="5"/>
  <c r="BJ25" i="6"/>
  <c r="BI25" i="5"/>
  <c r="BI25" i="6"/>
  <c r="BH25" i="5"/>
  <c r="BH25" i="6"/>
  <c r="BK24" i="5"/>
  <c r="BK24" i="6"/>
  <c r="BJ24" i="5"/>
  <c r="BJ24" i="6"/>
  <c r="BI24" i="5"/>
  <c r="BI24" i="6"/>
  <c r="BH24" i="5"/>
  <c r="BH24" i="6"/>
  <c r="BK23" i="5"/>
  <c r="BK23" i="6"/>
  <c r="BJ23" i="5"/>
  <c r="BJ23" i="6"/>
  <c r="BI23" i="5"/>
  <c r="BI23" i="6"/>
  <c r="BH23" i="5"/>
  <c r="BH23" i="6"/>
  <c r="BK22" i="5"/>
  <c r="BK22" i="6"/>
  <c r="BJ22" i="5"/>
  <c r="BJ22" i="6"/>
  <c r="BI22" i="5"/>
  <c r="BI22" i="6"/>
  <c r="BH22" i="5"/>
  <c r="BH22" i="6"/>
  <c r="BF22" i="5"/>
  <c r="BD22"/>
  <c r="BC22"/>
  <c r="BB22"/>
  <c r="BB20"/>
  <c r="BK21"/>
  <c r="BK21" i="6"/>
  <c r="BJ21" i="5"/>
  <c r="BJ21" i="6"/>
  <c r="BI21" i="5"/>
  <c r="BI21" i="6"/>
  <c r="BH21" i="5"/>
  <c r="BH21" i="6"/>
  <c r="BK20" i="5"/>
  <c r="BK20" i="6"/>
  <c r="BJ20" i="5"/>
  <c r="BJ20" i="6"/>
  <c r="BI20" i="5"/>
  <c r="BI20" i="6"/>
  <c r="BH20" i="5"/>
  <c r="BH20" i="6"/>
  <c r="BF20" i="5"/>
  <c r="BD20"/>
  <c r="BC20"/>
  <c r="BK19"/>
  <c r="BK19" i="6"/>
  <c r="BK18"/>
  <c r="BE16"/>
  <c r="BA16"/>
  <c r="BJ19" i="5"/>
  <c r="BJ19" i="6"/>
  <c r="BI19" i="5"/>
  <c r="BI19" i="6"/>
  <c r="BI18"/>
  <c r="BH19" i="5"/>
  <c r="BH19" i="6"/>
  <c r="BK18" i="5"/>
  <c r="BE16"/>
  <c r="BA16"/>
  <c r="BJ18"/>
  <c r="BI18"/>
  <c r="BH18"/>
  <c r="BG18"/>
  <c r="BF18"/>
  <c r="BD18"/>
  <c r="BC18"/>
  <c r="BA17"/>
  <c r="BC15"/>
  <c r="BA15"/>
  <c r="BA14"/>
  <c r="BA13"/>
  <c r="BE11"/>
  <c r="BA11"/>
  <c r="BF9"/>
  <c r="BF52"/>
  <c r="BF49"/>
  <c r="BD9"/>
  <c r="BD52"/>
  <c r="BD49"/>
  <c r="BC9"/>
  <c r="BC56"/>
  <c r="BC53"/>
  <c r="BA58" i="4"/>
  <c r="BB55"/>
  <c r="BE48"/>
  <c r="BA48"/>
  <c r="BE47"/>
  <c r="BA47"/>
  <c r="BE46"/>
  <c r="BA46"/>
  <c r="BE45"/>
  <c r="BA45"/>
  <c r="BE44"/>
  <c r="BA44"/>
  <c r="BE43"/>
  <c r="BA43"/>
  <c r="BE42"/>
  <c r="BA42"/>
  <c r="BE41"/>
  <c r="BA41"/>
  <c r="BE40"/>
  <c r="BA40"/>
  <c r="BE39"/>
  <c r="BA39"/>
  <c r="BF37"/>
  <c r="BD37"/>
  <c r="BC37"/>
  <c r="BB37"/>
  <c r="BE34"/>
  <c r="BA34"/>
  <c r="BE33"/>
  <c r="BA33"/>
  <c r="BE32"/>
  <c r="BA32"/>
  <c r="BA30"/>
  <c r="BF30"/>
  <c r="BD30"/>
  <c r="BC30"/>
  <c r="BB30"/>
  <c r="BE29"/>
  <c r="BA29"/>
  <c r="BE28"/>
  <c r="BA28"/>
  <c r="BF26"/>
  <c r="BD26"/>
  <c r="BC26"/>
  <c r="BB26"/>
  <c r="BE25"/>
  <c r="BA25"/>
  <c r="BA24"/>
  <c r="BF22"/>
  <c r="BD22"/>
  <c r="BC22"/>
  <c r="BC20"/>
  <c r="BF20"/>
  <c r="BD20"/>
  <c r="BK18"/>
  <c r="BE16"/>
  <c r="BA16"/>
  <c r="BJ18"/>
  <c r="BE11"/>
  <c r="BA11"/>
  <c r="BG18"/>
  <c r="BE57"/>
  <c r="BF18"/>
  <c r="BD18"/>
  <c r="BA17"/>
  <c r="BA14"/>
  <c r="BA13"/>
  <c r="BF9"/>
  <c r="BF52"/>
  <c r="BF49"/>
  <c r="BD9"/>
  <c r="BD52"/>
  <c r="BD49"/>
  <c r="BA15" i="6"/>
  <c r="BC9"/>
  <c r="BC56"/>
  <c r="BC53"/>
  <c r="BE25" i="5"/>
  <c r="BA25"/>
  <c r="BE12"/>
  <c r="BE24"/>
  <c r="BA24"/>
  <c r="BE47"/>
  <c r="BA47"/>
  <c r="BE46"/>
  <c r="BA46"/>
  <c r="BE41"/>
  <c r="BE9"/>
  <c r="BE56"/>
  <c r="BE53"/>
  <c r="BE47" i="6"/>
  <c r="BE22" i="5"/>
  <c r="BE20"/>
  <c r="BE12" i="4"/>
  <c r="BE24" i="6"/>
  <c r="BB37" i="5"/>
  <c r="BB18"/>
  <c r="BB12"/>
  <c r="BB9"/>
  <c r="BB56"/>
  <c r="BB18" i="4"/>
  <c r="BB12"/>
  <c r="BA39" i="5"/>
  <c r="BC18" i="4"/>
  <c r="BC15"/>
  <c r="BC9"/>
  <c r="BA26"/>
  <c r="BA22"/>
  <c r="BA20"/>
  <c r="BE51"/>
  <c r="BE55"/>
  <c r="BA15"/>
  <c r="BB37" i="6"/>
  <c r="BB18"/>
  <c r="BB12"/>
  <c r="BD11" i="7"/>
  <c r="BE11"/>
  <c r="BF11"/>
  <c r="BC9"/>
  <c r="BA37" i="4"/>
  <c r="BH18" i="6"/>
  <c r="BE12"/>
  <c r="BJ18"/>
  <c r="BE11"/>
  <c r="BA22" i="5"/>
  <c r="BA20"/>
  <c r="BE25" i="6"/>
  <c r="BA25"/>
  <c r="BE28"/>
  <c r="BE29"/>
  <c r="BA29"/>
  <c r="BE32"/>
  <c r="BE34"/>
  <c r="BA34"/>
  <c r="BE39"/>
  <c r="BA39"/>
  <c r="BE40"/>
  <c r="BA40"/>
  <c r="BE41"/>
  <c r="BA41"/>
  <c r="BE42"/>
  <c r="BA42"/>
  <c r="BE44"/>
  <c r="BA44"/>
  <c r="BE46"/>
  <c r="BA46"/>
  <c r="BA24"/>
  <c r="BE22"/>
  <c r="BE20"/>
  <c r="BD9" i="7"/>
  <c r="BE10"/>
  <c r="BA47" i="6"/>
  <c r="BE9" i="4"/>
  <c r="BD56"/>
  <c r="BD53"/>
  <c r="BF56"/>
  <c r="BF53"/>
  <c r="BE28" i="5"/>
  <c r="BE29"/>
  <c r="BA29"/>
  <c r="BA40"/>
  <c r="BC52"/>
  <c r="BC49"/>
  <c r="BE52"/>
  <c r="BE49"/>
  <c r="BD56"/>
  <c r="BD53"/>
  <c r="BF56"/>
  <c r="BF53"/>
  <c r="BC52" i="6"/>
  <c r="BC49"/>
  <c r="BD56"/>
  <c r="BD53"/>
  <c r="BF56"/>
  <c r="BF53"/>
  <c r="BE22" i="4"/>
  <c r="BE20"/>
  <c r="BE26"/>
  <c r="BE30"/>
  <c r="BE37"/>
  <c r="BA22" i="6"/>
  <c r="BA20"/>
  <c r="BA12" i="5"/>
  <c r="BA9"/>
  <c r="BA41"/>
  <c r="BE37"/>
  <c r="BA37"/>
  <c r="BA12" i="4"/>
  <c r="BB9"/>
  <c r="BB52" i="5"/>
  <c r="BB49"/>
  <c r="BA18" i="4"/>
  <c r="BA9"/>
  <c r="BA37" i="6"/>
  <c r="BA28" i="5"/>
  <c r="BA26"/>
  <c r="BE26"/>
  <c r="BE18"/>
  <c r="BE56" i="4"/>
  <c r="BE52"/>
  <c r="BF10" i="7"/>
  <c r="BF9"/>
  <c r="BE9"/>
  <c r="BA11" i="6"/>
  <c r="BE9"/>
  <c r="BC56" i="4"/>
  <c r="BC53"/>
  <c r="BC52"/>
  <c r="BA55"/>
  <c r="BE53"/>
  <c r="BA56" i="5"/>
  <c r="BA53"/>
  <c r="BB53"/>
  <c r="BA32" i="6"/>
  <c r="BA30"/>
  <c r="BE30"/>
  <c r="BA28"/>
  <c r="BA26"/>
  <c r="BE26"/>
  <c r="BA12"/>
  <c r="BB9"/>
  <c r="BA51" i="4"/>
  <c r="BE49"/>
  <c r="BE18"/>
  <c r="BE37" i="6"/>
  <c r="BA52" i="5"/>
  <c r="BA49"/>
  <c r="BA18"/>
  <c r="BA18" i="6"/>
  <c r="BE18"/>
  <c r="BB52" i="4"/>
  <c r="BB49"/>
  <c r="BB56"/>
  <c r="BC49"/>
  <c r="BE56" i="6"/>
  <c r="BE53"/>
  <c r="BE52"/>
  <c r="BE49"/>
  <c r="BB52"/>
  <c r="BB56"/>
  <c r="BA9"/>
  <c r="BB53" i="4"/>
  <c r="BA56"/>
  <c r="BA53"/>
  <c r="BA52"/>
  <c r="BA49"/>
  <c r="BA56" i="6"/>
  <c r="BA53"/>
  <c r="BB53"/>
  <c r="BA52"/>
  <c r="BA49"/>
  <c r="BB49"/>
  <c r="DQ72" i="1"/>
  <c r="DQ66"/>
</calcChain>
</file>

<file path=xl/comments1.xml><?xml version="1.0" encoding="utf-8"?>
<comments xmlns="http://schemas.openxmlformats.org/spreadsheetml/2006/main">
  <authors>
    <author>UNO</author>
    <author>Admin</author>
  </authors>
  <commentList>
    <comment ref="B11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аренда по внебюджету
</t>
        </r>
      </text>
    </comment>
    <comment ref="C12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КВФО 4, по внебюджету - платные услуги, ГПД</t>
        </r>
      </text>
    </comment>
    <comment ref="C15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КВФО 5</t>
        </r>
      </text>
    </comment>
    <comment ref="C16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пришкольные лагеря внебюджет
</t>
        </r>
      </text>
    </comment>
    <comment ref="C2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211</t>
        </r>
      </text>
    </comment>
    <comment ref="C25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213</t>
        </r>
      </text>
    </comment>
    <comment ref="C28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266
</t>
        </r>
      </text>
    </comment>
    <comment ref="C29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212
</t>
        </r>
      </text>
    </comment>
    <comment ref="C32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2910002, 2910003
</t>
        </r>
      </text>
    </comment>
    <comment ref="C33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2910001, 2910005</t>
        </r>
      </text>
    </comment>
    <comment ref="C34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2910004, 2920000, 2950000</t>
        </r>
      </text>
    </comment>
    <comment ref="C4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223</t>
        </r>
      </text>
    </comment>
    <comment ref="C42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224</t>
        </r>
      </text>
    </comment>
    <comment ref="C43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225</t>
        </r>
      </text>
    </comment>
    <comment ref="C44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226</t>
        </r>
      </text>
    </comment>
    <comment ref="C45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2960208
</t>
        </r>
      </text>
    </comment>
    <comment ref="B46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310</t>
        </r>
      </text>
    </comment>
    <comment ref="C47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340</t>
        </r>
      </text>
    </comment>
    <comment ref="C48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3530000</t>
        </r>
      </text>
    </comment>
  </commentList>
</comments>
</file>

<file path=xl/comments2.xml><?xml version="1.0" encoding="utf-8"?>
<comments xmlns="http://schemas.openxmlformats.org/spreadsheetml/2006/main">
  <authors>
    <author>UNO</author>
  </authors>
  <commentList>
    <comment ref="B11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аренда по внебюджету
</t>
        </r>
      </text>
    </comment>
    <comment ref="C12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КВФО 4, по внебюджету - платные услуги, ГПД</t>
        </r>
      </text>
    </comment>
    <comment ref="C15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КВФО 5</t>
        </r>
      </text>
    </comment>
    <comment ref="C16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пришкольные лагеря внебюджет
</t>
        </r>
      </text>
    </comment>
    <comment ref="C28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266
</t>
        </r>
      </text>
    </comment>
    <comment ref="C29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212
</t>
        </r>
      </text>
    </comment>
    <comment ref="C32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2910002, 2910003
</t>
        </r>
      </text>
    </comment>
    <comment ref="C33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2910001, 2910005</t>
        </r>
      </text>
    </comment>
    <comment ref="C34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2910004, 2920000, 2950000</t>
        </r>
      </text>
    </comment>
    <comment ref="C42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224</t>
        </r>
      </text>
    </comment>
    <comment ref="C43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225</t>
        </r>
      </text>
    </comment>
    <comment ref="C44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226</t>
        </r>
      </text>
    </comment>
    <comment ref="C45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2960208
</t>
        </r>
      </text>
    </comment>
    <comment ref="B46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310</t>
        </r>
      </text>
    </comment>
    <comment ref="C47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340</t>
        </r>
      </text>
    </comment>
    <comment ref="C48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3530000</t>
        </r>
      </text>
    </comment>
  </commentList>
</comments>
</file>

<file path=xl/comments3.xml><?xml version="1.0" encoding="utf-8"?>
<comments xmlns="http://schemas.openxmlformats.org/spreadsheetml/2006/main">
  <authors>
    <author>UNO</author>
  </authors>
  <commentList>
    <comment ref="B11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аренда по внебюджету
</t>
        </r>
      </text>
    </comment>
    <comment ref="C12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КВФО 4, по внебюджету - платные услуги, ГПД</t>
        </r>
      </text>
    </comment>
    <comment ref="C15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КВФО 5</t>
        </r>
      </text>
    </comment>
    <comment ref="C16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пришкольные лагеря внебюджет
</t>
        </r>
      </text>
    </comment>
    <comment ref="C28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266
</t>
        </r>
      </text>
    </comment>
    <comment ref="C29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212
</t>
        </r>
      </text>
    </comment>
    <comment ref="C32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2910002, 2910003
</t>
        </r>
      </text>
    </comment>
    <comment ref="C33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2910001, 2910005</t>
        </r>
      </text>
    </comment>
    <comment ref="C34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2910004, 2920000, 2950000</t>
        </r>
      </text>
    </comment>
    <comment ref="C42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224</t>
        </r>
      </text>
    </comment>
    <comment ref="C43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225</t>
        </r>
      </text>
    </comment>
    <comment ref="C44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226</t>
        </r>
      </text>
    </comment>
    <comment ref="C45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2960208
</t>
        </r>
      </text>
    </comment>
    <comment ref="B46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310</t>
        </r>
      </text>
    </comment>
    <comment ref="C47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340</t>
        </r>
      </text>
    </comment>
    <comment ref="C48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3530000</t>
        </r>
      </text>
    </comment>
  </commentList>
</comments>
</file>

<file path=xl/sharedStrings.xml><?xml version="1.0" encoding="utf-8"?>
<sst xmlns="http://schemas.openxmlformats.org/spreadsheetml/2006/main" count="521" uniqueCount="216">
  <si>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</si>
  <si>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</si>
  <si>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</si>
  <si>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</si>
  <si>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</si>
  <si>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</si>
  <si>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</si>
  <si>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КОДЫ</t>
  </si>
  <si>
    <t>Дата</t>
  </si>
  <si>
    <t>января</t>
  </si>
  <si>
    <t>по ОКПО</t>
  </si>
  <si>
    <t>Наименование муниципального
бюджетного учреждения
(подразделения)</t>
  </si>
  <si>
    <t>383</t>
  </si>
  <si>
    <t xml:space="preserve">Наименование органа, осуществляющего
функции и полномочия учредителя
</t>
  </si>
  <si>
    <t>Адрес фактического местонахождения
муниципального бюджетного
учреждения (подразделения)</t>
  </si>
  <si>
    <t>N п/п</t>
  </si>
  <si>
    <t>Наименование показателя</t>
  </si>
  <si>
    <t>Нефинансовые активы, всего</t>
  </si>
  <si>
    <t>в том числе:
Стоимость имущества, закрепленного собственником имущества за учреждением на праве оперативного управления</t>
  </si>
  <si>
    <t>Стоимость имущества, приобретенного учреждением (подразделением) за счет выделенных собственником имущества учреждения средств</t>
  </si>
  <si>
    <t>Стоимость имущества, приобретенного учреждением (подразделением) за счет доходов, полученных от платной и иной приносящей доход деятельности</t>
  </si>
  <si>
    <t>в том числе:
Общая балансовая стоимость особо ценного движимого имущества</t>
  </si>
  <si>
    <t>Финансовые активы, всего</t>
  </si>
  <si>
    <t>из них:
Дебиторская задолженность по доходам, полученным за счет средств бюджета, всего</t>
  </si>
  <si>
    <t>Обязательства, всего</t>
  </si>
  <si>
    <t>Код строки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</si>
  <si>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</si>
  <si>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</si>
  <si>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 том числе: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</si>
  <si>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</si>
  <si>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</si>
  <si>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</si>
  <si>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</si>
  <si>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их них гранты</t>
  </si>
  <si>
    <t/>
  </si>
  <si>
    <t>из них: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</si>
  <si>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</si>
  <si>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</si>
  <si>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</si>
  <si>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</si>
  <si>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</si>
  <si>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</si>
  <si>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</si>
  <si>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</si>
  <si>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</si>
  <si>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</si>
  <si>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</si>
  <si>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Поступление финансовых активов, всего</t>
  </si>
  <si>
    <t>500</t>
  </si>
  <si>
    <t>Остаток средств на начало года</t>
  </si>
  <si>
    <t>Остаток средств на конец года</t>
  </si>
  <si>
    <t>600</t>
  </si>
  <si>
    <t>Год начала закупки</t>
  </si>
  <si>
    <t>Сумма выплат по расходам на закупку товаров, работ и услуг, руб  (с точностью до двух знаков после запятой - 0,00)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</si>
  <si>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</si>
  <si>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</si>
  <si>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</si>
  <si>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</si>
  <si>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</si>
  <si>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</si>
  <si>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</si>
  <si>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010</t>
  </si>
  <si>
    <t>020</t>
  </si>
  <si>
    <t>030</t>
  </si>
  <si>
    <t>040</t>
  </si>
  <si>
    <t>Объем публичных обязательств, всего</t>
  </si>
  <si>
    <t>Начальник управления образования администрации городского округа</t>
  </si>
  <si>
    <t>С.В.Халеева</t>
  </si>
  <si>
    <t>09</t>
  </si>
  <si>
    <t xml:space="preserve">  - платные образовательные услуги (обучение по дополнительным образовательным программам, преподавание специальных курсов и циклов дисциплин, занятия с обучающимися углубленным изучением предметов и другие услуги), не предусмотренные соответствующими образовательными программами и федеральными государственными образовательными стандартами, а также образовательными стандартами, и иные платные услуги в случаях и в порядке, предусмотренном действующим законодательством и  Уставом.</t>
  </si>
  <si>
    <t>Главный бухгалтер МКУ "ЦБО и РО"</t>
  </si>
  <si>
    <t>Т.М. Иванова</t>
  </si>
  <si>
    <t>Начальник планово-финансового отдела МКУ "ЦБО и РО"</t>
  </si>
  <si>
    <t>Е.В. Грищук</t>
  </si>
  <si>
    <t>Исполнитель</t>
  </si>
  <si>
    <t>ИНН</t>
  </si>
  <si>
    <t>КПП</t>
  </si>
  <si>
    <t>312801001</t>
  </si>
  <si>
    <t xml:space="preserve"> I. Сведения о деятельности муниципального бюджетного учреждения</t>
  </si>
  <si>
    <t>1. Цели деятельности государственного (муниципального) бюджетного учреждения (подразделения):</t>
  </si>
  <si>
    <t>2. Основные виды деятельности государственного (муниципального) бюджетного учреждения (подразделения):</t>
  </si>
  <si>
    <t>3. Перечень услуг (работ), относящихся в соответствии с уставом муниципального учреждения к его основным видам деятельности, предоставление которых для физицеских и юридических лиц осуществляется в том числе за плату:</t>
  </si>
  <si>
    <t>4. Общая балансовая стоимость недвижемого муниципального имущества на дату составления Плана финансово-хозяйственной деятельности</t>
  </si>
  <si>
    <t>руб.</t>
  </si>
  <si>
    <t>Общая балансовая стоимость недвижимого имущества, всего</t>
  </si>
  <si>
    <t>5. Общая балансовая стоимость движимого муниципального имущества на дату составления Плана, в том числе балансовая стоимость особо ценного движемого имущества</t>
  </si>
  <si>
    <t xml:space="preserve"> на 1 января 2019г.</t>
  </si>
  <si>
    <t>(последняя отчетная дата)</t>
  </si>
  <si>
    <t>Общая балансовая стоимость движимого имущества</t>
  </si>
  <si>
    <t xml:space="preserve">         из них:
         недвижимое имущество, всего</t>
  </si>
  <si>
    <t xml:space="preserve">                    в том числе остаточная стоимость</t>
  </si>
  <si>
    <t xml:space="preserve">         особо ценное движимое имущество, всего</t>
  </si>
  <si>
    <t>денежные средства учреждения, всего</t>
  </si>
  <si>
    <t>из них: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</si>
  <si>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</si>
  <si>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</si>
  <si>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задолженность, всего</t>
  </si>
  <si>
    <t>из них:
дебиторская задолженность по доходам</t>
  </si>
  <si>
    <t>дебиторская  задолженность по расходам</t>
  </si>
  <si>
    <t>иная дебиторская  задолженность</t>
  </si>
  <si>
    <t>кредиторская задолженность, всего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</si>
  <si>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</si>
  <si>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 xml:space="preserve">      из них:
      долговые обязательства</t>
  </si>
  <si>
    <t xml:space="preserve">      из них:                                                                                                                                                                                              кредиторская задолженность за счет субсидии на финансовое обеспечение выполнения муниципального задания</t>
  </si>
  <si>
    <t xml:space="preserve">      в том числе:                                                                                                                                                                       просроченная кредиторская задолженность</t>
  </si>
  <si>
    <t>II. Показатели финансового состояния учреждения (подразделения)</t>
  </si>
  <si>
    <t>Всего</t>
  </si>
  <si>
    <t>субсидия на выполнение муниципального задания</t>
  </si>
  <si>
    <t>III. Показатели по поступлениям и выплатам учреждения (подразделения)  на 01 января 2019г.</t>
  </si>
  <si>
    <t>Поступления от доходов, всего</t>
  </si>
  <si>
    <t>доходы от собственности</t>
  </si>
  <si>
    <t>доходы от оказания услуг (выполнения работ)</t>
  </si>
  <si>
    <t>доходы от штрафов, пеней и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</si>
  <si>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</si>
  <si>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</si>
  <si>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</si>
  <si>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</si>
  <si>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</si>
  <si>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Дата предыдущего утверждения плана</t>
  </si>
  <si>
    <t>код по реестру участников бюджетного процесса, а также юридических лиц, не являющихся участниками бюджетного процесса</t>
  </si>
  <si>
    <t>Сумма, руб.</t>
  </si>
  <si>
    <t>Управление образования администрации  Старооскольского городского округа Белгородской области</t>
  </si>
  <si>
    <t xml:space="preserve"> - консультационная, просветительская деятельность, деятельность в сфере охраны здоровья граждан и иная не противоречащая целям создания Учреждения деятельность, в том числе организация отдыха и оздоровления обучающихся в каникулярное время.</t>
  </si>
  <si>
    <t>Муниципальное бюджетное общеобразовательное учреждение
«Средняя общеобразовательная школа №30»</t>
  </si>
  <si>
    <t>14302089</t>
  </si>
  <si>
    <t>3128028140</t>
  </si>
  <si>
    <t>309502, Белгородская область, г. Старый Оскол, м-н Королева, д. 17</t>
  </si>
  <si>
    <t xml:space="preserve"> - образовательная деятельность по образовательным программам начального  основного общего и среднего общего образования.</t>
  </si>
  <si>
    <t xml:space="preserve"> - образовательная деятельность по образовательным программам начального общего, основного общего и среднего общего образования;</t>
  </si>
  <si>
    <t xml:space="preserve"> - образовательная деятельность по дополнительным общеобразовательным программам; программам профессионального обучения;</t>
  </si>
  <si>
    <t>41933531</t>
  </si>
  <si>
    <t>28696894,20</t>
  </si>
  <si>
    <t>21928403,65</t>
  </si>
  <si>
    <t>120</t>
  </si>
  <si>
    <t>130</t>
  </si>
  <si>
    <t>140</t>
  </si>
  <si>
    <t>156</t>
  </si>
  <si>
    <t>152</t>
  </si>
  <si>
    <t>155</t>
  </si>
  <si>
    <t>170</t>
  </si>
  <si>
    <t>остатки</t>
  </si>
  <si>
    <t>ГПД (Род.)</t>
  </si>
  <si>
    <t>платные</t>
  </si>
  <si>
    <t>аренда</t>
  </si>
  <si>
    <t>приш лагерь</t>
  </si>
  <si>
    <t>на выплаты персоналу всего</t>
  </si>
  <si>
    <t>100</t>
  </si>
  <si>
    <t>Оплата труда и начисления на выплаты по оплате труда</t>
  </si>
  <si>
    <t>111, 119</t>
  </si>
  <si>
    <t>111</t>
  </si>
  <si>
    <t>119</t>
  </si>
  <si>
    <t>Социальные и иные выплаты населению</t>
  </si>
  <si>
    <t>111, 112</t>
  </si>
  <si>
    <t>Социальные пособия и компенсации персоналу в денежной форме</t>
  </si>
  <si>
    <t>Прочие несоциальные выплаты персоналу в денежной форме</t>
  </si>
  <si>
    <t>112</t>
  </si>
  <si>
    <t>Уплата налогов, сборов и иных платежей всего</t>
  </si>
  <si>
    <t>850</t>
  </si>
  <si>
    <t>Налог на имушество и земельный налог</t>
  </si>
  <si>
    <t>851</t>
  </si>
  <si>
    <t>291.00.02-3</t>
  </si>
  <si>
    <t>Уплата прочих налогов и сборов</t>
  </si>
  <si>
    <t>852</t>
  </si>
  <si>
    <t>291.00.01-5</t>
  </si>
  <si>
    <t>Уплата иных платежей</t>
  </si>
  <si>
    <t>853</t>
  </si>
  <si>
    <t>291.00.04</t>
  </si>
  <si>
    <t>Безвозмездные перечисления организациям всего</t>
  </si>
  <si>
    <t>Прочие расходы (кроме расходов на закупку товаров, работ и услуг)</t>
  </si>
  <si>
    <t>Расходы на закупку товаров, работ и услуг всего</t>
  </si>
  <si>
    <t>244</t>
  </si>
  <si>
    <t>296.02.08</t>
  </si>
  <si>
    <t>Увеличение стоимости права пользования</t>
  </si>
  <si>
    <t>из них</t>
  </si>
  <si>
    <t>увеличение остатков средств</t>
  </si>
  <si>
    <t>прочие поступления</t>
  </si>
  <si>
    <t>Выбытие финансовых активов всего</t>
  </si>
  <si>
    <t>уменьшение остатков средств</t>
  </si>
  <si>
    <t>прочие выбытия</t>
  </si>
  <si>
    <t>III. Показатели по поступлениям и выплатам учреждения (подразделения)  на 01 января 2020г.</t>
  </si>
  <si>
    <t>ГПД</t>
  </si>
  <si>
    <t>III. Показатели по поступлениям и выплатам учреждения (подразделения)  на 01 января 2021г.</t>
  </si>
  <si>
    <t>IV. Показатели выплат по расходам на закупку товаров, работ, услуг учреждения (подразделения) на 01 января 2019г.</t>
  </si>
  <si>
    <t xml:space="preserve"> На 2019г. очередной финансовый год</t>
  </si>
  <si>
    <t xml:space="preserve"> На 2020г. 1-ый год планового периода</t>
  </si>
  <si>
    <t xml:space="preserve"> На 2021г. 2-ой год планового периода</t>
  </si>
  <si>
    <t>Выплаты по расходам на закупку товаров, работ, услуг всего:</t>
  </si>
  <si>
    <t>0001</t>
  </si>
  <si>
    <t>в том числе на оплату контрактов, заключенных до начала очередного финансового года</t>
  </si>
  <si>
    <t>1001</t>
  </si>
  <si>
    <t>на закупку товаров, работ, услуг по году начала закупки</t>
  </si>
  <si>
    <t>2001</t>
  </si>
  <si>
    <t>V. Сведения о вносимых изменениях №_______</t>
  </si>
  <si>
    <t>по виду поступлений___________________________________________________________________________</t>
  </si>
  <si>
    <t>(субсидии на финансовое обеспечение выполнения муниципального задания, субсидии, предоставляемые в соответствии с абзацем вторым пункта 1 статьи 78.1 Бюджетного кодекса Российской Федерации, субсидии на осуществление капитальных вложений, поступления от оказания услуг (выполнения работ) на платной основе и от иной приносящей доход деятельности)</t>
  </si>
  <si>
    <t>на "___"_________________ 20___ г.</t>
  </si>
  <si>
    <t>Сумма изменений (+,-), руб.</t>
  </si>
  <si>
    <t>Обоснования и расчеты по вносимым изменениям</t>
  </si>
  <si>
    <t>Планируемый остаток средств на начало планируемого финансового года</t>
  </si>
  <si>
    <t>х</t>
  </si>
  <si>
    <t>Поступления всего</t>
  </si>
  <si>
    <t>Выплаты всего:</t>
  </si>
  <si>
    <t>Источники финансирования дефецита средств учреждения всего:</t>
  </si>
  <si>
    <t>Планируемый остаток средств на конец планируемого финансового года</t>
  </si>
  <si>
    <t>VI.Сведения о средствах, поступающих во временное распоряжение учреждения (подразделения)</t>
  </si>
  <si>
    <t>на 01 января 2019г.</t>
  </si>
  <si>
    <t>VII. Справочная информация</t>
  </si>
  <si>
    <t>Объем бюджетных инвестиций (в части переданных полномочий государственного заказчика в соответствии с Бюджетным кодексом Россиийской Федерации) всего</t>
  </si>
  <si>
    <t>Объем средств, поступивших во временное распоряжение, всего</t>
  </si>
  <si>
    <t>Директорр муниципального бюджетного учреждения</t>
  </si>
  <si>
    <t>А.А. Гаврин</t>
  </si>
  <si>
    <t>Тел. 22-07-56</t>
  </si>
  <si>
    <t>Л.А. Трубина</t>
  </si>
  <si>
    <t>на 2020 год и на плановый период 2021 и 2022 годов</t>
  </si>
  <si>
    <t>09.01.2020</t>
  </si>
  <si>
    <t>20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</si>
</sst>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7">
    <font>
      <sz val="10"/>
      <name val="Arial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3" fontId="9" fillId="0" borderId="0" applyFont="0" applyFill="0" applyBorder="0" applyAlignment="0" applyProtection="0"/>
  </cellStyleXfs>
  <cellXfs count="29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center" vertical="top"/>
    </xf>
    <xf numFmtId="49" fontId="1" fillId="0" borderId="0" xfId="0" applyNumberFormat="1" applyFont="1" applyFill="1" applyBorder="1" applyAlignment="1" applyProtection="1">
      <alignment vertical="top"/>
    </xf>
    <xf numFmtId="0" fontId="0" fillId="0" borderId="0" xfId="0" applyFill="1"/>
    <xf numFmtId="49" fontId="1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right"/>
    </xf>
    <xf numFmtId="49" fontId="1" fillId="0" borderId="0" xfId="0" applyNumberFormat="1" applyFont="1" applyFill="1" applyBorder="1" applyAlignment="1" applyProtection="1"/>
    <xf numFmtId="0" fontId="1" fillId="0" borderId="0" xfId="0" applyFont="1" applyFill="1" applyBorder="1" applyAlignment="1" applyProtection="1"/>
    <xf numFmtId="49" fontId="1" fillId="0" borderId="0" xfId="0" applyNumberFormat="1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left" vertical="top" wrapText="1"/>
    </xf>
    <xf numFmtId="49" fontId="1" fillId="0" borderId="0" xfId="0" applyNumberFormat="1" applyFont="1" applyFill="1" applyBorder="1" applyAlignment="1" applyProtection="1">
      <alignment vertical="top" wrapText="1"/>
    </xf>
    <xf numFmtId="0" fontId="0" fillId="2" borderId="0" xfId="0" applyFill="1"/>
    <xf numFmtId="0" fontId="1" fillId="2" borderId="0" xfId="0" applyFont="1" applyFill="1" applyBorder="1" applyAlignment="1" applyProtection="1">
      <alignment horizontal="right"/>
    </xf>
    <xf numFmtId="0" fontId="9" fillId="0" borderId="0" xfId="1"/>
    <xf numFmtId="0" fontId="9" fillId="3" borderId="0" xfId="1" applyFill="1"/>
    <xf numFmtId="0" fontId="7" fillId="0" borderId="0" xfId="1" applyFont="1" applyBorder="1" applyAlignment="1" applyProtection="1">
      <alignment horizontal="left" vertical="center"/>
    </xf>
    <xf numFmtId="0" fontId="7" fillId="0" borderId="0" xfId="1" applyFont="1" applyBorder="1" applyAlignment="1" applyProtection="1">
      <alignment horizontal="center" vertical="center" wrapText="1"/>
    </xf>
    <xf numFmtId="0" fontId="7" fillId="3" borderId="0" xfId="1" applyFont="1" applyFill="1" applyBorder="1" applyAlignment="1" applyProtection="1">
      <alignment horizontal="center" vertical="center" wrapText="1"/>
    </xf>
    <xf numFmtId="0" fontId="7" fillId="0" borderId="0" xfId="1" applyFont="1" applyBorder="1" applyAlignment="1" applyProtection="1"/>
    <xf numFmtId="0" fontId="6" fillId="0" borderId="1" xfId="1" applyFont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/>
    </xf>
    <xf numFmtId="0" fontId="6" fillId="3" borderId="1" xfId="1" applyFont="1" applyFill="1" applyBorder="1" applyAlignment="1" applyProtection="1">
      <alignment horizontal="center" vertical="center" wrapText="1"/>
    </xf>
    <xf numFmtId="0" fontId="7" fillId="0" borderId="2" xfId="1" applyFont="1" applyBorder="1" applyAlignment="1" applyProtection="1">
      <alignment vertical="top" wrapText="1"/>
    </xf>
    <xf numFmtId="0" fontId="7" fillId="3" borderId="3" xfId="1" applyFont="1" applyFill="1" applyBorder="1" applyAlignment="1" applyProtection="1">
      <alignment horizontal="center" vertical="center" wrapText="1"/>
    </xf>
    <xf numFmtId="49" fontId="7" fillId="3" borderId="1" xfId="1" applyNumberFormat="1" applyFont="1" applyFill="1" applyBorder="1" applyAlignment="1" applyProtection="1">
      <alignment horizontal="center" vertical="center" wrapText="1"/>
    </xf>
    <xf numFmtId="4" fontId="7" fillId="3" borderId="1" xfId="1" applyNumberFormat="1" applyFont="1" applyFill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vertical="top" wrapText="1"/>
    </xf>
    <xf numFmtId="0" fontId="6" fillId="0" borderId="5" xfId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2" fontId="6" fillId="3" borderId="1" xfId="1" applyNumberFormat="1" applyFont="1" applyFill="1" applyBorder="1" applyAlignment="1" applyProtection="1">
      <alignment horizontal="center" vertical="center"/>
    </xf>
    <xf numFmtId="2" fontId="6" fillId="0" borderId="1" xfId="1" applyNumberFormat="1" applyFont="1" applyBorder="1" applyAlignment="1" applyProtection="1">
      <alignment horizontal="center" vertical="center"/>
    </xf>
    <xf numFmtId="0" fontId="6" fillId="0" borderId="5" xfId="1" applyFont="1" applyFill="1" applyBorder="1" applyAlignment="1" applyProtection="1">
      <alignment horizontal="center" vertical="center" wrapText="1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4" fontId="6" fillId="3" borderId="1" xfId="1" applyNumberFormat="1" applyFont="1" applyFill="1" applyBorder="1" applyAlignment="1" applyProtection="1">
      <alignment horizontal="center" vertical="center"/>
    </xf>
    <xf numFmtId="4" fontId="6" fillId="0" borderId="1" xfId="1" applyNumberFormat="1" applyFont="1" applyFill="1" applyBorder="1" applyAlignment="1" applyProtection="1">
      <alignment horizontal="center" vertical="center"/>
    </xf>
    <xf numFmtId="4" fontId="6" fillId="4" borderId="1" xfId="1" applyNumberFormat="1" applyFont="1" applyFill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wrapText="1"/>
    </xf>
    <xf numFmtId="0" fontId="12" fillId="0" borderId="6" xfId="1" applyFont="1" applyFill="1" applyBorder="1" applyAlignment="1" applyProtection="1">
      <alignment vertical="top" wrapText="1"/>
    </xf>
    <xf numFmtId="0" fontId="12" fillId="0" borderId="6" xfId="1" applyFont="1" applyBorder="1" applyAlignment="1" applyProtection="1">
      <alignment vertical="top" wrapText="1"/>
    </xf>
    <xf numFmtId="4" fontId="6" fillId="0" borderId="1" xfId="1" applyNumberFormat="1" applyFont="1" applyBorder="1" applyAlignment="1" applyProtection="1">
      <alignment horizontal="center" vertical="center"/>
    </xf>
    <xf numFmtId="0" fontId="9" fillId="0" borderId="7" xfId="1" applyBorder="1" applyAlignment="1">
      <alignment horizontal="left"/>
    </xf>
    <xf numFmtId="0" fontId="9" fillId="0" borderId="8" xfId="1" applyBorder="1" applyAlignment="1">
      <alignment horizontal="left"/>
    </xf>
    <xf numFmtId="0" fontId="9" fillId="0" borderId="8" xfId="1" applyFill="1" applyBorder="1" applyAlignment="1">
      <alignment horizontal="left"/>
    </xf>
    <xf numFmtId="0" fontId="14" fillId="0" borderId="0" xfId="1" applyFont="1" applyAlignment="1">
      <alignment horizontal="center" vertical="center"/>
    </xf>
    <xf numFmtId="0" fontId="9" fillId="0" borderId="0" xfId="1" applyFont="1"/>
    <xf numFmtId="4" fontId="7" fillId="3" borderId="7" xfId="1" applyNumberFormat="1" applyFont="1" applyFill="1" applyBorder="1" applyAlignment="1" applyProtection="1">
      <alignment horizontal="center" vertical="center"/>
    </xf>
    <xf numFmtId="4" fontId="7" fillId="3" borderId="8" xfId="1" applyNumberFormat="1" applyFont="1" applyFill="1" applyBorder="1" applyAlignment="1" applyProtection="1">
      <alignment horizontal="center" vertical="center"/>
    </xf>
    <xf numFmtId="0" fontId="9" fillId="0" borderId="7" xfId="1" applyBorder="1"/>
    <xf numFmtId="0" fontId="9" fillId="0" borderId="8" xfId="1" applyBorder="1"/>
    <xf numFmtId="0" fontId="6" fillId="0" borderId="4" xfId="1" applyFont="1" applyFill="1" applyBorder="1" applyAlignment="1" applyProtection="1">
      <alignment vertical="top" wrapText="1"/>
    </xf>
    <xf numFmtId="0" fontId="6" fillId="3" borderId="5" xfId="1" applyFont="1" applyFill="1" applyBorder="1" applyAlignment="1" applyProtection="1">
      <alignment horizontal="center" vertical="center" wrapText="1"/>
    </xf>
    <xf numFmtId="49" fontId="6" fillId="3" borderId="1" xfId="1" applyNumberFormat="1" applyFont="1" applyFill="1" applyBorder="1" applyAlignment="1" applyProtection="1">
      <alignment horizontal="center" vertical="center" wrapText="1"/>
    </xf>
    <xf numFmtId="0" fontId="9" fillId="0" borderId="7" xfId="1" applyFill="1" applyBorder="1"/>
    <xf numFmtId="0" fontId="9" fillId="0" borderId="8" xfId="1" applyFill="1" applyBorder="1"/>
    <xf numFmtId="0" fontId="14" fillId="0" borderId="0" xfId="1" applyFont="1" applyFill="1" applyAlignment="1">
      <alignment horizontal="center" vertical="center"/>
    </xf>
    <xf numFmtId="0" fontId="9" fillId="0" borderId="0" xfId="1" applyFont="1" applyFill="1"/>
    <xf numFmtId="0" fontId="9" fillId="0" borderId="0" xfId="1" applyFill="1"/>
    <xf numFmtId="0" fontId="12" fillId="0" borderId="6" xfId="1" applyFont="1" applyFill="1" applyBorder="1" applyAlignment="1" applyProtection="1">
      <alignment horizontal="left" vertical="top" wrapText="1"/>
    </xf>
    <xf numFmtId="0" fontId="6" fillId="0" borderId="4" xfId="1" applyFont="1" applyFill="1" applyBorder="1" applyAlignment="1" applyProtection="1">
      <alignment horizontal="center" wrapText="1"/>
    </xf>
    <xf numFmtId="0" fontId="14" fillId="4" borderId="7" xfId="1" applyFont="1" applyFill="1" applyBorder="1" applyAlignment="1">
      <alignment horizontal="center" vertical="center"/>
    </xf>
    <xf numFmtId="0" fontId="14" fillId="4" borderId="8" xfId="1" applyFont="1" applyFill="1" applyBorder="1" applyAlignment="1">
      <alignment horizontal="center" vertical="center"/>
    </xf>
    <xf numFmtId="0" fontId="14" fillId="4" borderId="0" xfId="1" applyFont="1" applyFill="1" applyAlignment="1">
      <alignment horizontal="center" vertical="center"/>
    </xf>
    <xf numFmtId="0" fontId="7" fillId="0" borderId="4" xfId="1" applyFont="1" applyFill="1" applyBorder="1" applyAlignment="1" applyProtection="1">
      <alignment horizontal="center" wrapText="1"/>
    </xf>
    <xf numFmtId="0" fontId="13" fillId="0" borderId="6" xfId="1" applyFont="1" applyFill="1" applyBorder="1" applyAlignment="1" applyProtection="1">
      <alignment horizontal="left"/>
    </xf>
    <xf numFmtId="0" fontId="14" fillId="5" borderId="7" xfId="1" applyFont="1" applyFill="1" applyBorder="1" applyAlignment="1">
      <alignment horizontal="center" vertical="center"/>
    </xf>
    <xf numFmtId="0" fontId="14" fillId="5" borderId="8" xfId="1" applyFont="1" applyFill="1" applyBorder="1" applyAlignment="1">
      <alignment horizontal="center" vertical="center"/>
    </xf>
    <xf numFmtId="0" fontId="14" fillId="5" borderId="0" xfId="1" applyFont="1" applyFill="1" applyAlignment="1">
      <alignment horizontal="center" vertical="center"/>
    </xf>
    <xf numFmtId="0" fontId="14" fillId="6" borderId="7" xfId="1" applyFont="1" applyFill="1" applyBorder="1" applyAlignment="1">
      <alignment horizontal="center" vertical="center"/>
    </xf>
    <xf numFmtId="0" fontId="14" fillId="6" borderId="8" xfId="1" applyFont="1" applyFill="1" applyBorder="1" applyAlignment="1">
      <alignment horizontal="center" vertical="center"/>
    </xf>
    <xf numFmtId="0" fontId="14" fillId="6" borderId="0" xfId="1" applyFont="1" applyFill="1" applyAlignment="1">
      <alignment horizontal="center" vertical="center"/>
    </xf>
    <xf numFmtId="2" fontId="6" fillId="0" borderId="1" xfId="1" applyNumberFormat="1" applyFont="1" applyFill="1" applyBorder="1" applyAlignment="1" applyProtection="1">
      <alignment horizontal="center" vertical="center"/>
    </xf>
    <xf numFmtId="0" fontId="14" fillId="7" borderId="7" xfId="1" applyFont="1" applyFill="1" applyBorder="1" applyAlignment="1">
      <alignment horizontal="center" vertical="center"/>
    </xf>
    <xf numFmtId="0" fontId="14" fillId="7" borderId="8" xfId="1" applyFont="1" applyFill="1" applyBorder="1" applyAlignment="1">
      <alignment horizontal="center" vertical="center"/>
    </xf>
    <xf numFmtId="0" fontId="14" fillId="7" borderId="0" xfId="1" applyFont="1" applyFill="1" applyAlignment="1">
      <alignment horizontal="center" vertical="center"/>
    </xf>
    <xf numFmtId="0" fontId="14" fillId="8" borderId="7" xfId="1" applyFont="1" applyFill="1" applyBorder="1" applyAlignment="1">
      <alignment horizontal="center" vertical="center"/>
    </xf>
    <xf numFmtId="0" fontId="14" fillId="8" borderId="8" xfId="1" applyFont="1" applyFill="1" applyBorder="1" applyAlignment="1">
      <alignment horizontal="center" vertical="center"/>
    </xf>
    <xf numFmtId="0" fontId="14" fillId="8" borderId="0" xfId="1" applyFont="1" applyFill="1" applyAlignment="1">
      <alignment horizontal="center" vertical="center"/>
    </xf>
    <xf numFmtId="0" fontId="14" fillId="9" borderId="7" xfId="1" applyFont="1" applyFill="1" applyBorder="1" applyAlignment="1">
      <alignment horizontal="center" vertical="center"/>
    </xf>
    <xf numFmtId="0" fontId="14" fillId="9" borderId="8" xfId="1" applyFont="1" applyFill="1" applyBorder="1" applyAlignment="1">
      <alignment horizontal="center" vertical="center"/>
    </xf>
    <xf numFmtId="0" fontId="14" fillId="9" borderId="0" xfId="1" applyFont="1" applyFill="1" applyAlignment="1">
      <alignment horizontal="center" vertical="center"/>
    </xf>
    <xf numFmtId="0" fontId="14" fillId="10" borderId="7" xfId="1" applyFont="1" applyFill="1" applyBorder="1" applyAlignment="1">
      <alignment horizontal="center" vertical="center"/>
    </xf>
    <xf numFmtId="0" fontId="14" fillId="10" borderId="8" xfId="1" applyFont="1" applyFill="1" applyBorder="1" applyAlignment="1">
      <alignment horizontal="center" vertical="center"/>
    </xf>
    <xf numFmtId="0" fontId="14" fillId="10" borderId="0" xfId="1" applyFont="1" applyFill="1" applyAlignment="1">
      <alignment horizontal="center" vertical="center"/>
    </xf>
    <xf numFmtId="0" fontId="14" fillId="11" borderId="7" xfId="1" applyFont="1" applyFill="1" applyBorder="1" applyAlignment="1">
      <alignment horizontal="center" vertical="center"/>
    </xf>
    <xf numFmtId="0" fontId="14" fillId="11" borderId="8" xfId="1" applyFont="1" applyFill="1" applyBorder="1" applyAlignment="1">
      <alignment horizontal="center" vertical="center"/>
    </xf>
    <xf numFmtId="0" fontId="14" fillId="11" borderId="0" xfId="1" applyFont="1" applyFill="1" applyAlignment="1">
      <alignment horizontal="center" vertical="center"/>
    </xf>
    <xf numFmtId="0" fontId="14" fillId="12" borderId="7" xfId="1" applyFont="1" applyFill="1" applyBorder="1" applyAlignment="1">
      <alignment horizontal="center" vertical="center"/>
    </xf>
    <xf numFmtId="0" fontId="14" fillId="12" borderId="8" xfId="1" applyFont="1" applyFill="1" applyBorder="1" applyAlignment="1">
      <alignment horizontal="center" vertical="center"/>
    </xf>
    <xf numFmtId="0" fontId="14" fillId="12" borderId="0" xfId="1" applyFont="1" applyFill="1" applyAlignment="1">
      <alignment horizontal="center" vertical="center"/>
    </xf>
    <xf numFmtId="0" fontId="6" fillId="0" borderId="2" xfId="1" applyFont="1" applyFill="1" applyBorder="1" applyAlignment="1" applyProtection="1">
      <alignment horizontal="center" wrapText="1"/>
    </xf>
    <xf numFmtId="0" fontId="12" fillId="0" borderId="9" xfId="1" applyFont="1" applyFill="1" applyBorder="1" applyAlignment="1" applyProtection="1">
      <alignment vertical="top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14" fillId="2" borderId="7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7" fillId="0" borderId="2" xfId="1" applyFont="1" applyFill="1" applyBorder="1" applyAlignment="1" applyProtection="1">
      <alignment vertical="top" wrapText="1"/>
    </xf>
    <xf numFmtId="0" fontId="7" fillId="0" borderId="3" xfId="1" applyFont="1" applyFill="1" applyBorder="1" applyAlignment="1" applyProtection="1">
      <alignment horizontal="center" vertical="center" wrapText="1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43" fontId="7" fillId="3" borderId="1" xfId="2" applyFont="1" applyFill="1" applyBorder="1" applyAlignment="1" applyProtection="1">
      <alignment horizontal="center" vertical="center"/>
    </xf>
    <xf numFmtId="4" fontId="7" fillId="4" borderId="1" xfId="1" applyNumberFormat="1" applyFont="1" applyFill="1" applyBorder="1" applyAlignment="1" applyProtection="1">
      <alignment horizontal="center" vertical="center"/>
    </xf>
    <xf numFmtId="4" fontId="7" fillId="0" borderId="1" xfId="1" applyNumberFormat="1" applyFont="1" applyFill="1" applyBorder="1" applyAlignment="1" applyProtection="1">
      <alignment horizontal="center" vertical="center"/>
    </xf>
    <xf numFmtId="2" fontId="7" fillId="0" borderId="1" xfId="1" applyNumberFormat="1" applyFont="1" applyFill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/>
    </xf>
    <xf numFmtId="0" fontId="6" fillId="0" borderId="5" xfId="1" applyFont="1" applyBorder="1" applyAlignment="1" applyProtection="1">
      <alignment horizontal="center" vertical="center"/>
    </xf>
    <xf numFmtId="49" fontId="6" fillId="0" borderId="1" xfId="1" applyNumberFormat="1" applyFont="1" applyBorder="1" applyAlignment="1" applyProtection="1">
      <alignment horizontal="center" vertical="center"/>
    </xf>
    <xf numFmtId="2" fontId="6" fillId="0" borderId="1" xfId="1" applyNumberFormat="1" applyFont="1" applyBorder="1" applyAlignment="1" applyProtection="1">
      <alignment horizontal="center" vertical="center" wrapText="1"/>
    </xf>
    <xf numFmtId="2" fontId="6" fillId="0" borderId="1" xfId="1" applyNumberFormat="1" applyFont="1" applyFill="1" applyBorder="1" applyAlignment="1" applyProtection="1">
      <alignment horizontal="center" vertical="center" wrapText="1"/>
    </xf>
    <xf numFmtId="49" fontId="6" fillId="0" borderId="5" xfId="1" applyNumberFormat="1" applyFont="1" applyBorder="1" applyAlignment="1" applyProtection="1">
      <alignment horizontal="center" vertical="center" wrapText="1"/>
    </xf>
    <xf numFmtId="0" fontId="9" fillId="0" borderId="0" xfId="1" applyFont="1" applyAlignment="1"/>
    <xf numFmtId="0" fontId="9" fillId="0" borderId="0" xfId="1" applyAlignment="1"/>
    <xf numFmtId="0" fontId="10" fillId="0" borderId="0" xfId="1" applyFont="1" applyFill="1" applyAlignment="1">
      <alignment horizontal="center"/>
    </xf>
    <xf numFmtId="0" fontId="10" fillId="0" borderId="0" xfId="1" applyFont="1" applyFill="1" applyBorder="1" applyAlignment="1">
      <alignment horizontal="center"/>
    </xf>
    <xf numFmtId="3" fontId="14" fillId="4" borderId="8" xfId="1" applyNumberFormat="1" applyFont="1" applyFill="1" applyBorder="1" applyAlignment="1">
      <alignment horizontal="center" vertical="center"/>
    </xf>
    <xf numFmtId="3" fontId="9" fillId="0" borderId="8" xfId="1" applyNumberFormat="1" applyFill="1" applyBorder="1"/>
    <xf numFmtId="3" fontId="14" fillId="5" borderId="8" xfId="1" applyNumberFormat="1" applyFont="1" applyFill="1" applyBorder="1" applyAlignment="1">
      <alignment horizontal="center" vertical="center"/>
    </xf>
    <xf numFmtId="3" fontId="14" fillId="6" borderId="8" xfId="1" applyNumberFormat="1" applyFont="1" applyFill="1" applyBorder="1" applyAlignment="1">
      <alignment horizontal="center" vertical="center"/>
    </xf>
    <xf numFmtId="3" fontId="14" fillId="7" borderId="8" xfId="1" applyNumberFormat="1" applyFont="1" applyFill="1" applyBorder="1" applyAlignment="1">
      <alignment horizontal="center" vertical="center"/>
    </xf>
    <xf numFmtId="3" fontId="14" fillId="8" borderId="8" xfId="1" applyNumberFormat="1" applyFont="1" applyFill="1" applyBorder="1" applyAlignment="1">
      <alignment horizontal="center" vertical="center"/>
    </xf>
    <xf numFmtId="3" fontId="14" fillId="9" borderId="8" xfId="1" applyNumberFormat="1" applyFont="1" applyFill="1" applyBorder="1" applyAlignment="1">
      <alignment horizontal="center" vertical="center"/>
    </xf>
    <xf numFmtId="3" fontId="14" fillId="10" borderId="8" xfId="1" applyNumberFormat="1" applyFont="1" applyFill="1" applyBorder="1" applyAlignment="1">
      <alignment horizontal="center" vertical="center"/>
    </xf>
    <xf numFmtId="3" fontId="14" fillId="11" borderId="8" xfId="1" applyNumberFormat="1" applyFont="1" applyFill="1" applyBorder="1" applyAlignment="1">
      <alignment horizontal="center" vertical="center"/>
    </xf>
    <xf numFmtId="3" fontId="14" fillId="12" borderId="8" xfId="1" applyNumberFormat="1" applyFont="1" applyFill="1" applyBorder="1" applyAlignment="1">
      <alignment horizontal="center" vertical="center"/>
    </xf>
    <xf numFmtId="3" fontId="14" fillId="2" borderId="8" xfId="1" applyNumberFormat="1" applyFont="1" applyFill="1" applyBorder="1" applyAlignment="1">
      <alignment horizontal="center" vertical="center"/>
    </xf>
    <xf numFmtId="4" fontId="14" fillId="4" borderId="7" xfId="1" applyNumberFormat="1" applyFont="1" applyFill="1" applyBorder="1" applyAlignment="1">
      <alignment horizontal="center" vertical="center"/>
    </xf>
    <xf numFmtId="4" fontId="9" fillId="0" borderId="7" xfId="1" applyNumberFormat="1" applyFill="1" applyBorder="1"/>
    <xf numFmtId="4" fontId="14" fillId="5" borderId="7" xfId="1" applyNumberFormat="1" applyFont="1" applyFill="1" applyBorder="1" applyAlignment="1">
      <alignment horizontal="center" vertical="center"/>
    </xf>
    <xf numFmtId="4" fontId="14" fillId="6" borderId="7" xfId="1" applyNumberFormat="1" applyFont="1" applyFill="1" applyBorder="1" applyAlignment="1">
      <alignment horizontal="center" vertical="center"/>
    </xf>
    <xf numFmtId="4" fontId="14" fillId="7" borderId="7" xfId="1" applyNumberFormat="1" applyFont="1" applyFill="1" applyBorder="1" applyAlignment="1">
      <alignment horizontal="center" vertical="center"/>
    </xf>
    <xf numFmtId="4" fontId="14" fillId="8" borderId="7" xfId="1" applyNumberFormat="1" applyFont="1" applyFill="1" applyBorder="1" applyAlignment="1">
      <alignment horizontal="center" vertical="center"/>
    </xf>
    <xf numFmtId="4" fontId="14" fillId="9" borderId="7" xfId="1" applyNumberFormat="1" applyFont="1" applyFill="1" applyBorder="1" applyAlignment="1">
      <alignment horizontal="center" vertical="center"/>
    </xf>
    <xf numFmtId="4" fontId="14" fillId="10" borderId="7" xfId="1" applyNumberFormat="1" applyFont="1" applyFill="1" applyBorder="1" applyAlignment="1">
      <alignment horizontal="center" vertical="center"/>
    </xf>
    <xf numFmtId="4" fontId="14" fillId="11" borderId="7" xfId="1" applyNumberFormat="1" applyFont="1" applyFill="1" applyBorder="1" applyAlignment="1">
      <alignment horizontal="center" vertical="center"/>
    </xf>
    <xf numFmtId="4" fontId="14" fillId="12" borderId="7" xfId="1" applyNumberFormat="1" applyFont="1" applyFill="1" applyBorder="1" applyAlignment="1">
      <alignment horizontal="center" vertical="center"/>
    </xf>
    <xf numFmtId="4" fontId="14" fillId="2" borderId="7" xfId="1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/>
    <xf numFmtId="0" fontId="0" fillId="0" borderId="0" xfId="0" applyFill="1"/>
    <xf numFmtId="49" fontId="5" fillId="0" borderId="0" xfId="0" applyNumberFormat="1" applyFont="1" applyFill="1" applyBorder="1" applyAlignment="1" applyProtection="1">
      <alignment horizontal="center" vertical="top" wrapText="1"/>
    </xf>
    <xf numFmtId="49" fontId="1" fillId="0" borderId="1" xfId="0" applyNumberFormat="1" applyFont="1" applyFill="1" applyBorder="1" applyAlignment="1" applyProtection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top" wrapText="1"/>
    </xf>
    <xf numFmtId="49" fontId="1" fillId="0" borderId="6" xfId="0" applyNumberFormat="1" applyFont="1" applyFill="1" applyBorder="1" applyAlignment="1" applyProtection="1">
      <alignment horizontal="left" vertical="top" wrapText="1"/>
    </xf>
    <xf numFmtId="49" fontId="1" fillId="0" borderId="5" xfId="0" applyNumberFormat="1" applyFont="1" applyFill="1" applyBorder="1" applyAlignment="1" applyProtection="1">
      <alignment horizontal="left" vertical="top" wrapText="1"/>
    </xf>
    <xf numFmtId="49" fontId="5" fillId="0" borderId="6" xfId="0" applyNumberFormat="1" applyFont="1" applyFill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 vertical="top" wrapText="1"/>
    </xf>
    <xf numFmtId="0" fontId="1" fillId="0" borderId="9" xfId="0" applyFont="1" applyBorder="1" applyAlignment="1" applyProtection="1">
      <alignment horizontal="center" wrapText="1"/>
    </xf>
    <xf numFmtId="49" fontId="1" fillId="0" borderId="9" xfId="0" applyNumberFormat="1" applyFont="1" applyFill="1" applyBorder="1" applyAlignment="1" applyProtection="1">
      <alignment horizontal="left"/>
    </xf>
    <xf numFmtId="49" fontId="1" fillId="0" borderId="9" xfId="0" applyNumberFormat="1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 vertical="top"/>
    </xf>
    <xf numFmtId="0" fontId="1" fillId="0" borderId="9" xfId="0" applyFont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vertical="top" wrapText="1"/>
    </xf>
    <xf numFmtId="49" fontId="1" fillId="0" borderId="4" xfId="0" applyNumberFormat="1" applyFont="1" applyBorder="1" applyAlignment="1" applyProtection="1">
      <alignment horizontal="center"/>
    </xf>
    <xf numFmtId="49" fontId="1" fillId="0" borderId="6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center"/>
    </xf>
    <xf numFmtId="49" fontId="1" fillId="2" borderId="4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Alignment="1">
      <alignment horizontal="right" wrapText="1"/>
    </xf>
    <xf numFmtId="0" fontId="5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wrapText="1"/>
    </xf>
    <xf numFmtId="49" fontId="1" fillId="2" borderId="4" xfId="0" applyNumberFormat="1" applyFont="1" applyFill="1" applyBorder="1" applyAlignment="1" applyProtection="1">
      <alignment horizontal="center"/>
    </xf>
    <xf numFmtId="49" fontId="1" fillId="2" borderId="6" xfId="0" applyNumberFormat="1" applyFont="1" applyFill="1" applyBorder="1" applyAlignment="1" applyProtection="1">
      <alignment horizontal="center"/>
    </xf>
    <xf numFmtId="49" fontId="1" fillId="2" borderId="5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9" xfId="0" applyFont="1" applyFill="1" applyBorder="1" applyAlignment="1" applyProtection="1">
      <alignment horizontal="center" vertical="top"/>
    </xf>
    <xf numFmtId="0" fontId="12" fillId="0" borderId="0" xfId="0" applyFont="1" applyAlignment="1">
      <alignment horizontal="right" wrapText="1"/>
    </xf>
    <xf numFmtId="0" fontId="1" fillId="0" borderId="0" xfId="0" applyFont="1" applyFill="1" applyBorder="1" applyAlignment="1" applyProtection="1">
      <alignment horizontal="right"/>
    </xf>
    <xf numFmtId="49" fontId="1" fillId="0" borderId="4" xfId="0" applyNumberFormat="1" applyFont="1" applyFill="1" applyBorder="1" applyAlignment="1" applyProtection="1">
      <alignment horizontal="center"/>
    </xf>
    <xf numFmtId="49" fontId="1" fillId="0" borderId="6" xfId="0" applyNumberFormat="1" applyFont="1" applyFill="1" applyBorder="1" applyAlignment="1" applyProtection="1">
      <alignment horizontal="center"/>
    </xf>
    <xf numFmtId="49" fontId="1" fillId="0" borderId="5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left" vertical="top" wrapText="1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top" wrapText="1"/>
    </xf>
    <xf numFmtId="49" fontId="1" fillId="0" borderId="0" xfId="0" applyNumberFormat="1" applyFont="1" applyFill="1" applyBorder="1" applyAlignment="1" applyProtection="1">
      <alignment vertical="top" wrapText="1"/>
    </xf>
    <xf numFmtId="49" fontId="1" fillId="0" borderId="0" xfId="0" applyNumberFormat="1" applyFont="1" applyFill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top"/>
    </xf>
    <xf numFmtId="49" fontId="1" fillId="0" borderId="4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top" wrapText="1"/>
    </xf>
    <xf numFmtId="0" fontId="1" fillId="0" borderId="1" xfId="0" applyFont="1" applyBorder="1" applyAlignment="1" applyProtection="1">
      <alignment horizontal="center" vertical="top" wrapText="1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4" fontId="1" fillId="0" borderId="1" xfId="0" applyNumberFormat="1" applyFont="1" applyBorder="1" applyAlignment="1" applyProtection="1">
      <alignment horizontal="center" vertical="top" wrapText="1"/>
    </xf>
    <xf numFmtId="0" fontId="6" fillId="0" borderId="1" xfId="1" applyFont="1" applyBorder="1" applyAlignment="1" applyProtection="1">
      <alignment horizontal="center" vertical="center" wrapText="1"/>
    </xf>
    <xf numFmtId="0" fontId="7" fillId="0" borderId="0" xfId="1" applyFont="1" applyBorder="1" applyAlignment="1" applyProtection="1">
      <alignment horizontal="center" vertical="center" wrapText="1"/>
    </xf>
    <xf numFmtId="0" fontId="6" fillId="0" borderId="11" xfId="1" applyFont="1" applyBorder="1" applyAlignment="1" applyProtection="1">
      <alignment horizontal="center" vertical="center" wrapText="1"/>
    </xf>
    <xf numFmtId="0" fontId="6" fillId="0" borderId="10" xfId="1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6" fillId="0" borderId="14" xfId="1" applyFont="1" applyBorder="1" applyAlignment="1" applyProtection="1">
      <alignment horizontal="center" vertical="center" wrapText="1"/>
    </xf>
    <xf numFmtId="0" fontId="6" fillId="0" borderId="2" xfId="1" applyFont="1" applyBorder="1" applyAlignment="1" applyProtection="1">
      <alignment horizontal="center" vertical="center" wrapText="1"/>
    </xf>
    <xf numFmtId="0" fontId="6" fillId="0" borderId="9" xfId="1" applyFont="1" applyBorder="1" applyAlignment="1" applyProtection="1">
      <alignment horizontal="center" vertical="center" wrapText="1"/>
    </xf>
    <xf numFmtId="0" fontId="6" fillId="0" borderId="3" xfId="1" applyFont="1" applyBorder="1" applyAlignment="1" applyProtection="1">
      <alignment horizontal="center" vertical="center" wrapText="1"/>
    </xf>
    <xf numFmtId="0" fontId="6" fillId="0" borderId="15" xfId="1" applyFont="1" applyBorder="1" applyAlignment="1" applyProtection="1">
      <alignment horizontal="center" vertical="center" wrapText="1"/>
    </xf>
    <xf numFmtId="0" fontId="6" fillId="0" borderId="16" xfId="1" applyFont="1" applyBorder="1" applyAlignment="1" applyProtection="1">
      <alignment horizontal="center" vertical="center" wrapText="1"/>
    </xf>
    <xf numFmtId="0" fontId="6" fillId="0" borderId="17" xfId="1" applyFont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0" fontId="12" fillId="0" borderId="6" xfId="1" applyFont="1" applyBorder="1" applyAlignment="1" applyProtection="1">
      <alignment horizontal="left" vertical="top" wrapText="1"/>
    </xf>
    <xf numFmtId="0" fontId="12" fillId="0" borderId="5" xfId="1" applyFont="1" applyBorder="1" applyAlignment="1" applyProtection="1">
      <alignment horizontal="left" vertical="top" wrapText="1"/>
    </xf>
    <xf numFmtId="0" fontId="12" fillId="0" borderId="6" xfId="1" applyFont="1" applyFill="1" applyBorder="1" applyAlignment="1" applyProtection="1">
      <alignment horizontal="left" vertical="top" wrapText="1"/>
    </xf>
    <xf numFmtId="0" fontId="12" fillId="0" borderId="5" xfId="1" applyFont="1" applyFill="1" applyBorder="1" applyAlignment="1" applyProtection="1">
      <alignment horizontal="left" vertical="top" wrapText="1"/>
    </xf>
    <xf numFmtId="0" fontId="6" fillId="0" borderId="1" xfId="1" applyFont="1" applyBorder="1" applyAlignment="1" applyProtection="1">
      <alignment horizontal="center"/>
    </xf>
    <xf numFmtId="0" fontId="13" fillId="3" borderId="9" xfId="1" applyFont="1" applyFill="1" applyBorder="1" applyAlignment="1" applyProtection="1">
      <alignment horizontal="left" vertical="top" wrapText="1"/>
    </xf>
    <xf numFmtId="0" fontId="13" fillId="3" borderId="3" xfId="1" applyFont="1" applyFill="1" applyBorder="1" applyAlignment="1" applyProtection="1">
      <alignment horizontal="left" vertical="top" wrapText="1"/>
    </xf>
    <xf numFmtId="0" fontId="12" fillId="3" borderId="6" xfId="1" applyFont="1" applyFill="1" applyBorder="1" applyAlignment="1" applyProtection="1">
      <alignment horizontal="left" vertical="top" wrapText="1"/>
    </xf>
    <xf numFmtId="0" fontId="12" fillId="3" borderId="5" xfId="1" applyFont="1" applyFill="1" applyBorder="1" applyAlignment="1" applyProtection="1">
      <alignment horizontal="left" vertical="top" wrapText="1"/>
    </xf>
    <xf numFmtId="0" fontId="13" fillId="0" borderId="6" xfId="1" applyFont="1" applyFill="1" applyBorder="1" applyAlignment="1" applyProtection="1">
      <alignment vertical="top" wrapText="1"/>
    </xf>
    <xf numFmtId="0" fontId="13" fillId="0" borderId="6" xfId="1" applyFont="1" applyFill="1" applyBorder="1" applyAlignment="1" applyProtection="1">
      <alignment horizontal="left" vertical="top" wrapText="1"/>
    </xf>
    <xf numFmtId="0" fontId="13" fillId="0" borderId="5" xfId="1" applyFont="1" applyFill="1" applyBorder="1" applyAlignment="1" applyProtection="1">
      <alignment horizontal="left" vertical="top" wrapText="1"/>
    </xf>
    <xf numFmtId="0" fontId="13" fillId="0" borderId="9" xfId="1" applyFont="1" applyFill="1" applyBorder="1" applyAlignment="1" applyProtection="1">
      <alignment horizontal="left" vertical="top" wrapText="1"/>
    </xf>
    <xf numFmtId="0" fontId="13" fillId="0" borderId="3" xfId="1" applyFont="1" applyFill="1" applyBorder="1" applyAlignment="1" applyProtection="1">
      <alignment horizontal="left" vertical="top" wrapText="1"/>
    </xf>
    <xf numFmtId="0" fontId="14" fillId="0" borderId="0" xfId="1" applyFont="1" applyAlignment="1">
      <alignment horizontal="center" wrapText="1"/>
    </xf>
    <xf numFmtId="0" fontId="13" fillId="0" borderId="0" xfId="1" applyFont="1" applyAlignment="1">
      <alignment horizontal="center"/>
    </xf>
    <xf numFmtId="0" fontId="7" fillId="0" borderId="0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wrapText="1"/>
    </xf>
    <xf numFmtId="0" fontId="12" fillId="0" borderId="5" xfId="1" applyFont="1" applyBorder="1" applyAlignment="1">
      <alignment horizontal="center" wrapText="1"/>
    </xf>
    <xf numFmtId="0" fontId="12" fillId="0" borderId="1" xfId="1" applyFont="1" applyBorder="1" applyAlignment="1">
      <alignment horizontal="center" vertical="center" wrapText="1"/>
    </xf>
    <xf numFmtId="0" fontId="6" fillId="0" borderId="4" xfId="1" applyFont="1" applyBorder="1" applyAlignment="1" applyProtection="1">
      <alignment horizontal="left" vertical="center" wrapText="1"/>
    </xf>
    <xf numFmtId="0" fontId="6" fillId="0" borderId="6" xfId="1" applyFont="1" applyBorder="1" applyAlignment="1" applyProtection="1">
      <alignment horizontal="left" vertical="center" wrapText="1"/>
    </xf>
    <xf numFmtId="0" fontId="6" fillId="0" borderId="5" xfId="1" applyFont="1" applyBorder="1" applyAlignment="1" applyProtection="1">
      <alignment horizontal="left" vertical="center" wrapText="1"/>
    </xf>
    <xf numFmtId="0" fontId="12" fillId="0" borderId="0" xfId="1" applyFont="1" applyAlignment="1">
      <alignment horizontal="center" wrapText="1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left" wrapText="1"/>
    </xf>
    <xf numFmtId="0" fontId="12" fillId="0" borderId="1" xfId="1" applyFont="1" applyBorder="1" applyAlignment="1">
      <alignment horizontal="center" vertical="center"/>
    </xf>
    <xf numFmtId="0" fontId="7" fillId="0" borderId="0" xfId="1" applyFont="1" applyBorder="1" applyAlignment="1" applyProtection="1">
      <alignment horizontal="center" wrapText="1"/>
    </xf>
    <xf numFmtId="0" fontId="7" fillId="0" borderId="9" xfId="1" applyFont="1" applyBorder="1" applyAlignment="1" applyProtection="1">
      <alignment horizontal="center" vertical="top"/>
    </xf>
    <xf numFmtId="0" fontId="6" fillId="0" borderId="4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6" fillId="0" borderId="4" xfId="1" applyFont="1" applyBorder="1" applyAlignment="1" applyProtection="1">
      <alignment horizontal="left" vertical="center"/>
    </xf>
    <xf numFmtId="0" fontId="6" fillId="0" borderId="6" xfId="1" applyFont="1" applyBorder="1" applyAlignment="1" applyProtection="1">
      <alignment horizontal="left" vertical="center"/>
    </xf>
    <xf numFmtId="0" fontId="6" fillId="0" borderId="5" xfId="1" applyFont="1" applyBorder="1" applyAlignment="1" applyProtection="1">
      <alignment horizontal="left" vertical="center"/>
    </xf>
    <xf numFmtId="2" fontId="6" fillId="0" borderId="4" xfId="1" applyNumberFormat="1" applyFont="1" applyBorder="1" applyAlignment="1" applyProtection="1">
      <alignment horizontal="center" vertical="center" wrapText="1"/>
    </xf>
    <xf numFmtId="2" fontId="6" fillId="0" borderId="6" xfId="1" applyNumberFormat="1" applyFont="1" applyBorder="1" applyAlignment="1" applyProtection="1">
      <alignment horizontal="center" vertical="center" wrapText="1"/>
    </xf>
    <xf numFmtId="2" fontId="6" fillId="0" borderId="5" xfId="1" applyNumberFormat="1" applyFont="1" applyBorder="1" applyAlignment="1" applyProtection="1">
      <alignment horizontal="center" vertical="center" wrapText="1"/>
    </xf>
    <xf numFmtId="4" fontId="6" fillId="0" borderId="4" xfId="2" applyNumberFormat="1" applyFont="1" applyFill="1" applyBorder="1" applyAlignment="1" applyProtection="1">
      <alignment horizontal="center" vertical="center" wrapText="1"/>
    </xf>
    <xf numFmtId="4" fontId="6" fillId="0" borderId="6" xfId="2" applyNumberFormat="1" applyFont="1" applyFill="1" applyBorder="1" applyAlignment="1" applyProtection="1">
      <alignment horizontal="center" vertical="center" wrapText="1"/>
    </xf>
    <xf numFmtId="4" fontId="6" fillId="0" borderId="5" xfId="2" applyNumberFormat="1" applyFont="1" applyFill="1" applyBorder="1" applyAlignment="1" applyProtection="1">
      <alignment horizontal="center" vertical="center" wrapText="1"/>
    </xf>
    <xf numFmtId="4" fontId="6" fillId="0" borderId="4" xfId="1" applyNumberFormat="1" applyFont="1" applyBorder="1" applyAlignment="1" applyProtection="1">
      <alignment horizontal="center" vertical="center" wrapText="1"/>
    </xf>
    <xf numFmtId="4" fontId="6" fillId="0" borderId="4" xfId="1" applyNumberFormat="1" applyFont="1" applyFill="1" applyBorder="1" applyAlignment="1" applyProtection="1">
      <alignment horizontal="center" vertical="center" wrapText="1"/>
    </xf>
    <xf numFmtId="2" fontId="6" fillId="0" borderId="6" xfId="1" applyNumberFormat="1" applyFont="1" applyFill="1" applyBorder="1" applyAlignment="1" applyProtection="1">
      <alignment horizontal="center" vertical="center" wrapText="1"/>
    </xf>
    <xf numFmtId="2" fontId="6" fillId="0" borderId="5" xfId="1" applyNumberFormat="1" applyFont="1" applyFill="1" applyBorder="1" applyAlignment="1" applyProtection="1">
      <alignment horizontal="center" vertical="center" wrapText="1"/>
    </xf>
    <xf numFmtId="0" fontId="6" fillId="0" borderId="9" xfId="1" applyFont="1" applyBorder="1" applyAlignment="1" applyProtection="1">
      <alignment horizontal="center"/>
    </xf>
    <xf numFmtId="0" fontId="10" fillId="0" borderId="9" xfId="1" applyFont="1" applyFill="1" applyBorder="1" applyAlignment="1">
      <alignment horizontal="center"/>
    </xf>
    <xf numFmtId="0" fontId="9" fillId="0" borderId="0" xfId="1" applyAlignment="1">
      <alignment horizontal="center"/>
    </xf>
    <xf numFmtId="0" fontId="10" fillId="0" borderId="0" xfId="1" applyFont="1" applyFill="1" applyAlignment="1">
      <alignment horizontal="center"/>
    </xf>
    <xf numFmtId="0" fontId="10" fillId="0" borderId="10" xfId="1" applyFont="1" applyFill="1" applyBorder="1" applyAlignment="1">
      <alignment horizontal="center"/>
    </xf>
    <xf numFmtId="0" fontId="9" fillId="0" borderId="0" xfId="1" applyFont="1" applyAlignment="1">
      <alignment horizontal="left"/>
    </xf>
    <xf numFmtId="0" fontId="9" fillId="0" borderId="0" xfId="1" applyAlignment="1">
      <alignment horizontal="left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75"/>
  <sheetViews>
    <sheetView tabSelected="1" topLeftCell="A4" workbookViewId="0">
      <selection activeCell="C4" sqref="C4"/>
    </sheetView>
  </sheetViews>
  <sheetFormatPr defaultRowHeight="13.9" customHeight="1"/>
  <cols>
    <col min="1" max="1" width="0.85546875" customWidth="1"/>
    <col min="2" max="40" width="1.140625" customWidth="1"/>
    <col min="41" max="165" width="0.85546875" customWidth="1"/>
  </cols>
  <sheetData>
    <row r="1" spans="1:155" ht="12.75">
      <c r="N1" s="2"/>
    </row>
    <row r="2" spans="1:15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DG2" s="173" t="s">
        <v>0</v>
      </c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</row>
    <row r="3" spans="1:155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DG3" s="175" t="s">
        <v>66</v>
      </c>
      <c r="DH3" s="175"/>
      <c r="DI3" s="175"/>
      <c r="DJ3" s="175"/>
      <c r="DK3" s="175"/>
      <c r="DL3" s="175"/>
      <c r="DM3" s="175"/>
      <c r="DN3" s="175"/>
      <c r="DO3" s="175"/>
      <c r="DP3" s="175"/>
      <c r="DQ3" s="175"/>
      <c r="DR3" s="175"/>
      <c r="DS3" s="175"/>
      <c r="DT3" s="175"/>
      <c r="DU3" s="175"/>
      <c r="DV3" s="175"/>
      <c r="DW3" s="175"/>
      <c r="DX3" s="175"/>
      <c r="DY3" s="175"/>
      <c r="DZ3" s="175"/>
      <c r="EA3" s="175"/>
      <c r="EB3" s="175"/>
      <c r="EC3" s="175"/>
      <c r="ED3" s="175"/>
      <c r="EE3" s="175"/>
      <c r="EF3" s="175"/>
      <c r="EG3" s="175"/>
      <c r="EH3" s="175"/>
      <c r="EI3" s="175"/>
      <c r="EJ3" s="175"/>
      <c r="EK3" s="175"/>
      <c r="EL3" s="175"/>
      <c r="EM3" s="175"/>
      <c r="EN3" s="175"/>
      <c r="EO3" s="175"/>
      <c r="EP3" s="175"/>
      <c r="EQ3" s="175"/>
      <c r="ER3" s="175"/>
      <c r="ES3" s="175"/>
      <c r="ET3" s="175"/>
      <c r="EU3" s="175"/>
      <c r="EV3" s="175"/>
      <c r="EW3" s="175"/>
      <c r="EX3" s="175"/>
      <c r="EY3" s="175"/>
    </row>
    <row r="4" spans="1:155" ht="25.9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DG4" s="174" t="s">
        <v>1</v>
      </c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4"/>
      <c r="EW4" s="174"/>
      <c r="EX4" s="174"/>
      <c r="EY4" s="174"/>
    </row>
    <row r="5" spans="1:155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  <c r="DR5" s="175"/>
      <c r="DS5" s="175"/>
      <c r="DT5" s="175"/>
      <c r="DU5" s="175"/>
      <c r="DV5" s="175"/>
      <c r="DW5" s="175"/>
      <c r="DX5" s="175"/>
      <c r="DY5" s="175"/>
      <c r="DZ5" s="175"/>
      <c r="EA5" s="1"/>
      <c r="EB5" s="1"/>
      <c r="EC5" s="179" t="s">
        <v>67</v>
      </c>
      <c r="ED5" s="179"/>
      <c r="EE5" s="179"/>
      <c r="EF5" s="179"/>
      <c r="EG5" s="179"/>
      <c r="EH5" s="179"/>
      <c r="EI5" s="179"/>
      <c r="EJ5" s="179"/>
      <c r="EK5" s="179"/>
      <c r="EL5" s="179"/>
      <c r="EM5" s="179"/>
      <c r="EN5" s="179"/>
      <c r="EO5" s="179"/>
      <c r="EP5" s="179"/>
      <c r="EQ5" s="179"/>
      <c r="ER5" s="179"/>
      <c r="ES5" s="179"/>
      <c r="ET5" s="179"/>
      <c r="EU5" s="179"/>
      <c r="EV5" s="179"/>
      <c r="EW5" s="179"/>
      <c r="EX5" s="179"/>
      <c r="EY5" s="179"/>
    </row>
    <row r="6" spans="1:155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DG6" s="178" t="s">
        <v>2</v>
      </c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/>
      <c r="DV6" s="178"/>
      <c r="DW6" s="178"/>
      <c r="DX6" s="178"/>
      <c r="DY6" s="178"/>
      <c r="DZ6" s="178"/>
      <c r="EC6" s="178" t="s">
        <v>3</v>
      </c>
      <c r="ED6" s="178"/>
      <c r="EE6" s="178"/>
      <c r="EF6" s="178"/>
      <c r="EG6" s="178"/>
      <c r="EH6" s="178"/>
      <c r="EI6" s="178"/>
      <c r="EJ6" s="178"/>
      <c r="EK6" s="178"/>
      <c r="EL6" s="178"/>
      <c r="EM6" s="178"/>
      <c r="EN6" s="178"/>
      <c r="EO6" s="178"/>
      <c r="EP6" s="178"/>
      <c r="EQ6" s="178"/>
      <c r="ER6" s="178"/>
      <c r="ES6" s="178"/>
      <c r="ET6" s="178"/>
      <c r="EU6" s="178"/>
      <c r="EV6" s="178"/>
      <c r="EW6" s="178"/>
      <c r="EX6" s="178"/>
      <c r="EY6" s="178"/>
    </row>
    <row r="7" spans="1:155" ht="15" customHeight="1">
      <c r="A7" s="19"/>
      <c r="B7" s="19"/>
      <c r="C7" s="19"/>
      <c r="D7" s="19"/>
      <c r="E7" s="20"/>
      <c r="F7" s="21"/>
      <c r="G7" s="21"/>
      <c r="H7" s="21"/>
      <c r="I7" s="21"/>
      <c r="J7" s="22"/>
      <c r="K7" s="19"/>
      <c r="L7" s="19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2"/>
      <c r="AF7" s="22"/>
      <c r="AG7" s="22"/>
      <c r="AH7" s="22"/>
      <c r="AI7" s="21"/>
      <c r="AJ7" s="21"/>
      <c r="AK7" s="21"/>
      <c r="AL7" s="21"/>
      <c r="AM7" s="22"/>
      <c r="AN7" s="19"/>
      <c r="AO7" s="19"/>
      <c r="AP7" s="19"/>
      <c r="AQ7" s="19"/>
      <c r="AR7" s="19"/>
      <c r="AS7" s="19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20" t="s">
        <v>4</v>
      </c>
      <c r="DL7" s="177" t="s">
        <v>68</v>
      </c>
      <c r="DM7" s="177"/>
      <c r="DN7" s="177"/>
      <c r="DO7" s="177"/>
      <c r="DP7" s="22" t="s">
        <v>4</v>
      </c>
      <c r="DQ7" s="17"/>
      <c r="DR7" s="17"/>
      <c r="DS7" s="177" t="s">
        <v>9</v>
      </c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EK7" s="196">
        <v>20</v>
      </c>
      <c r="EL7" s="196"/>
      <c r="EM7" s="196"/>
      <c r="EN7" s="196"/>
      <c r="EO7" s="176" t="s">
        <v>215</v>
      </c>
      <c r="EP7" s="176"/>
      <c r="EQ7" s="176"/>
      <c r="ER7" s="176"/>
      <c r="ES7" s="22" t="s">
        <v>5</v>
      </c>
      <c r="ET7" s="17"/>
      <c r="EU7" s="17"/>
      <c r="EV7" s="17"/>
      <c r="EW7" s="17"/>
      <c r="EX7" s="17"/>
      <c r="EY7" s="17"/>
    </row>
    <row r="8" spans="1:155" ht="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22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23"/>
      <c r="CZ8" s="17"/>
      <c r="DA8" s="17"/>
      <c r="DB8" s="17"/>
      <c r="DC8" s="17"/>
      <c r="DD8" s="17"/>
      <c r="DE8" s="17"/>
      <c r="DF8" s="22"/>
      <c r="DG8" s="22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</row>
    <row r="9" spans="1:155" ht="18.399999999999999" customHeight="1">
      <c r="A9" s="200" t="s">
        <v>6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0"/>
      <c r="DE9" s="200"/>
      <c r="DF9" s="200"/>
      <c r="DG9" s="200"/>
      <c r="DH9" s="200"/>
      <c r="DI9" s="200"/>
      <c r="DJ9" s="200"/>
      <c r="DK9" s="200"/>
      <c r="DL9" s="200"/>
      <c r="DM9" s="200"/>
      <c r="DN9" s="200"/>
      <c r="DO9" s="200"/>
      <c r="DP9" s="200"/>
      <c r="DQ9" s="200"/>
      <c r="DR9" s="200"/>
      <c r="DS9" s="200"/>
      <c r="DT9" s="200"/>
      <c r="DU9" s="200"/>
      <c r="DV9" s="200"/>
      <c r="DW9" s="200"/>
      <c r="DX9" s="200"/>
      <c r="DY9" s="200"/>
      <c r="DZ9" s="200"/>
      <c r="EA9" s="200"/>
      <c r="EB9" s="200"/>
      <c r="EC9" s="200"/>
      <c r="ED9" s="200"/>
      <c r="EE9" s="200"/>
      <c r="EF9" s="200"/>
      <c r="EG9" s="200"/>
      <c r="EH9" s="200"/>
      <c r="EI9" s="200"/>
      <c r="EJ9" s="200"/>
      <c r="EK9" s="200"/>
      <c r="EL9" s="200"/>
      <c r="EM9" s="200"/>
      <c r="EN9" s="200"/>
      <c r="EO9" s="200"/>
      <c r="EP9" s="200"/>
      <c r="EQ9" s="200"/>
      <c r="ER9" s="200"/>
      <c r="ES9" s="200"/>
      <c r="ET9" s="200"/>
      <c r="EU9" s="200"/>
      <c r="EV9" s="200"/>
      <c r="EW9" s="200"/>
      <c r="EX9" s="200"/>
      <c r="EY9" s="200"/>
    </row>
    <row r="10" spans="1:155" ht="18.399999999999999" customHeight="1">
      <c r="A10" s="200" t="s">
        <v>213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200"/>
      <c r="DG10" s="200"/>
      <c r="DH10" s="200"/>
      <c r="DI10" s="200"/>
      <c r="DJ10" s="200"/>
      <c r="DK10" s="200"/>
      <c r="DL10" s="200"/>
      <c r="DM10" s="200"/>
      <c r="DN10" s="200"/>
      <c r="DO10" s="200"/>
      <c r="DP10" s="200"/>
      <c r="DQ10" s="200"/>
      <c r="DR10" s="200"/>
      <c r="DS10" s="200"/>
      <c r="DT10" s="200"/>
      <c r="DU10" s="200"/>
      <c r="DV10" s="200"/>
      <c r="DW10" s="200"/>
      <c r="DX10" s="200"/>
      <c r="DY10" s="200"/>
      <c r="DZ10" s="200"/>
      <c r="EA10" s="200"/>
      <c r="EB10" s="200"/>
      <c r="EC10" s="200"/>
      <c r="ED10" s="200"/>
      <c r="EE10" s="200"/>
      <c r="EF10" s="200"/>
      <c r="EG10" s="200"/>
      <c r="EH10" s="200"/>
      <c r="EI10" s="200"/>
      <c r="EJ10" s="200"/>
      <c r="EK10" s="200"/>
      <c r="EL10" s="200"/>
      <c r="EM10" s="200"/>
      <c r="EN10" s="200"/>
      <c r="EO10" s="200"/>
      <c r="EP10" s="200"/>
      <c r="EQ10" s="200"/>
      <c r="ER10" s="200"/>
      <c r="ES10" s="200"/>
      <c r="ET10" s="200"/>
      <c r="EU10" s="200"/>
      <c r="EV10" s="200"/>
      <c r="EW10" s="200"/>
      <c r="EX10" s="200"/>
      <c r="EY10" s="200"/>
    </row>
    <row r="11" spans="1:155" ht="1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22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</row>
    <row r="12" spans="1:155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22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94" t="s">
        <v>7</v>
      </c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</row>
    <row r="13" spans="1:155" ht="1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24"/>
      <c r="AD13" s="201"/>
      <c r="AE13" s="201"/>
      <c r="AF13" s="201"/>
      <c r="AG13" s="201"/>
      <c r="AH13" s="25"/>
      <c r="AI13" s="25"/>
      <c r="AJ13" s="25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5"/>
      <c r="BD13" s="160"/>
      <c r="BE13" s="160"/>
      <c r="BF13" s="160"/>
      <c r="BG13" s="160"/>
      <c r="BH13" s="160"/>
      <c r="BI13" s="160"/>
      <c r="BJ13" s="160"/>
      <c r="BK13" s="25"/>
      <c r="BL13" s="25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26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20" t="s">
        <v>8</v>
      </c>
      <c r="EI13" s="17"/>
      <c r="EJ13" s="197" t="s">
        <v>214</v>
      </c>
      <c r="EK13" s="198"/>
      <c r="EL13" s="198"/>
      <c r="EM13" s="198"/>
      <c r="EN13" s="198"/>
      <c r="EO13" s="198"/>
      <c r="EP13" s="198"/>
      <c r="EQ13" s="198"/>
      <c r="ER13" s="198"/>
      <c r="ES13" s="198"/>
      <c r="ET13" s="198"/>
      <c r="EU13" s="198"/>
      <c r="EV13" s="198"/>
      <c r="EW13" s="198"/>
      <c r="EX13" s="198"/>
      <c r="EY13" s="199"/>
    </row>
    <row r="14" spans="1:155" ht="52.5" customHeight="1">
      <c r="BH14" s="1"/>
      <c r="DF14" s="1"/>
      <c r="DQ14" s="195" t="s">
        <v>118</v>
      </c>
      <c r="DR14" s="195"/>
      <c r="DS14" s="195"/>
      <c r="DT14" s="195"/>
      <c r="DU14" s="195"/>
      <c r="DV14" s="195"/>
      <c r="DW14" s="195"/>
      <c r="DX14" s="195"/>
      <c r="DY14" s="195"/>
      <c r="DZ14" s="195"/>
      <c r="EA14" s="195"/>
      <c r="EB14" s="195"/>
      <c r="EC14" s="195"/>
      <c r="ED14" s="195"/>
      <c r="EE14" s="195"/>
      <c r="EF14" s="195"/>
      <c r="EG14" s="195"/>
      <c r="EH14" s="195"/>
      <c r="EJ14" s="181"/>
      <c r="EK14" s="182"/>
      <c r="EL14" s="182"/>
      <c r="EM14" s="182"/>
      <c r="EN14" s="182"/>
      <c r="EO14" s="182"/>
      <c r="EP14" s="182"/>
      <c r="EQ14" s="182"/>
      <c r="ER14" s="182"/>
      <c r="ES14" s="182"/>
      <c r="ET14" s="182"/>
      <c r="EU14" s="182"/>
      <c r="EV14" s="182"/>
      <c r="EW14" s="182"/>
      <c r="EX14" s="182"/>
      <c r="EY14" s="183"/>
    </row>
    <row r="15" spans="1:155" ht="15">
      <c r="DF15" s="1"/>
      <c r="DT15" s="6"/>
      <c r="DU15" s="6"/>
      <c r="EH15" s="5"/>
      <c r="EJ15" s="181"/>
      <c r="EK15" s="182"/>
      <c r="EL15" s="182"/>
      <c r="EM15" s="182"/>
      <c r="EN15" s="182"/>
      <c r="EO15" s="182"/>
      <c r="EP15" s="182"/>
      <c r="EQ15" s="182"/>
      <c r="ER15" s="182"/>
      <c r="ES15" s="182"/>
      <c r="ET15" s="182"/>
      <c r="EU15" s="182"/>
      <c r="EV15" s="182"/>
      <c r="EW15" s="182"/>
      <c r="EX15" s="182"/>
      <c r="EY15" s="183"/>
    </row>
    <row r="16" spans="1:155" ht="15.2" customHeight="1">
      <c r="A16" s="193" t="s">
        <v>11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7"/>
      <c r="AP16" s="7"/>
      <c r="AQ16" s="7"/>
      <c r="AR16" s="7"/>
      <c r="AS16" s="206" t="s">
        <v>123</v>
      </c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8"/>
      <c r="DR16" s="8"/>
      <c r="DS16" s="8"/>
      <c r="DT16" s="8"/>
      <c r="EH16" s="5" t="s">
        <v>10</v>
      </c>
      <c r="EJ16" s="181" t="s">
        <v>130</v>
      </c>
      <c r="EK16" s="182"/>
      <c r="EL16" s="182"/>
      <c r="EM16" s="182"/>
      <c r="EN16" s="182"/>
      <c r="EO16" s="182"/>
      <c r="EP16" s="182"/>
      <c r="EQ16" s="182"/>
      <c r="ER16" s="182"/>
      <c r="ES16" s="182"/>
      <c r="ET16" s="182"/>
      <c r="EU16" s="182"/>
      <c r="EV16" s="182"/>
      <c r="EW16" s="182"/>
      <c r="EX16" s="182"/>
      <c r="EY16" s="183"/>
    </row>
    <row r="17" spans="1:165" ht="15.2" customHeight="1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7"/>
      <c r="AP17" s="7"/>
      <c r="AQ17" s="7"/>
      <c r="AR17" s="7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8"/>
      <c r="DR17" s="8"/>
      <c r="DS17" s="8"/>
      <c r="DT17" s="8"/>
      <c r="DU17" s="6"/>
      <c r="EB17" s="32"/>
      <c r="EC17" s="32"/>
      <c r="ED17" s="32"/>
      <c r="EE17" s="32"/>
      <c r="EF17" s="32"/>
      <c r="EG17" s="32"/>
      <c r="EH17" s="33" t="s">
        <v>75</v>
      </c>
      <c r="EI17" s="32"/>
      <c r="EJ17" s="190" t="s">
        <v>125</v>
      </c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2"/>
    </row>
    <row r="18" spans="1:165" ht="15.2" customHeight="1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7"/>
      <c r="AP18" s="7"/>
      <c r="AQ18" s="7"/>
      <c r="AR18" s="7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206"/>
      <c r="DL18" s="206"/>
      <c r="DM18" s="206"/>
      <c r="DN18" s="206"/>
      <c r="DO18" s="206"/>
      <c r="DP18" s="206"/>
      <c r="DQ18" s="8"/>
      <c r="DR18" s="8"/>
      <c r="DS18" s="8"/>
      <c r="DT18" s="8"/>
      <c r="DU18" s="6"/>
      <c r="EB18" s="32"/>
      <c r="EC18" s="32"/>
      <c r="ED18" s="32"/>
      <c r="EE18" s="32"/>
      <c r="EF18" s="32"/>
      <c r="EG18" s="32"/>
      <c r="EH18" s="33" t="s">
        <v>76</v>
      </c>
      <c r="EI18" s="32"/>
      <c r="EJ18" s="190" t="s">
        <v>77</v>
      </c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2"/>
    </row>
    <row r="19" spans="1:165" ht="15"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DF19" s="1"/>
      <c r="DT19" s="6"/>
      <c r="DU19" s="6"/>
      <c r="EH19" s="5"/>
      <c r="EJ19" s="203"/>
      <c r="EK19" s="204"/>
      <c r="EL19" s="204"/>
      <c r="EM19" s="204"/>
      <c r="EN19" s="204"/>
      <c r="EO19" s="204"/>
      <c r="EP19" s="204"/>
      <c r="EQ19" s="204"/>
      <c r="ER19" s="204"/>
      <c r="ES19" s="204"/>
      <c r="ET19" s="204"/>
      <c r="EU19" s="204"/>
      <c r="EV19" s="204"/>
      <c r="EW19" s="204"/>
      <c r="EX19" s="204"/>
      <c r="EY19" s="205"/>
    </row>
    <row r="20" spans="1:165" ht="15" customHeight="1">
      <c r="A20" s="209"/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10"/>
      <c r="AP20" s="10"/>
      <c r="AQ20" s="10"/>
      <c r="AR20" s="10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208"/>
      <c r="CD20" s="208"/>
      <c r="CE20" s="208"/>
      <c r="CF20" s="208"/>
      <c r="CG20" s="208"/>
      <c r="CH20" s="208"/>
      <c r="CI20" s="208"/>
      <c r="CJ20" s="208"/>
      <c r="CK20" s="208"/>
      <c r="CL20" s="208"/>
      <c r="CM20" s="208"/>
      <c r="CN20" s="208"/>
      <c r="CO20" s="208"/>
      <c r="CP20" s="208"/>
      <c r="CQ20" s="208"/>
      <c r="CR20" s="208"/>
      <c r="CS20" s="208"/>
      <c r="CT20" s="208"/>
      <c r="CU20" s="208"/>
      <c r="CV20" s="208"/>
      <c r="CW20" s="208"/>
      <c r="CX20" s="208"/>
      <c r="CY20" s="208"/>
      <c r="CZ20" s="208"/>
      <c r="DA20" s="208"/>
      <c r="DB20" s="208"/>
      <c r="DC20" s="208"/>
      <c r="DD20" s="208"/>
      <c r="DE20" s="208"/>
      <c r="DF20" s="208"/>
      <c r="DG20" s="208"/>
      <c r="DH20" s="208"/>
      <c r="DI20" s="208"/>
      <c r="DJ20" s="208"/>
      <c r="DK20" s="208"/>
      <c r="DL20" s="208"/>
      <c r="DM20" s="208"/>
      <c r="DN20" s="208"/>
      <c r="DO20" s="208"/>
      <c r="DP20" s="208"/>
      <c r="DQ20" s="16"/>
      <c r="DR20" s="16"/>
      <c r="DS20" s="16"/>
      <c r="DT20" s="16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8"/>
      <c r="EI20" s="17"/>
      <c r="EJ20" s="210" t="s">
        <v>12</v>
      </c>
      <c r="EK20" s="211"/>
      <c r="EL20" s="211"/>
      <c r="EM20" s="211"/>
      <c r="EN20" s="211"/>
      <c r="EO20" s="211"/>
      <c r="EP20" s="211"/>
      <c r="EQ20" s="211"/>
      <c r="ER20" s="211"/>
      <c r="ES20" s="211"/>
      <c r="ET20" s="211"/>
      <c r="EU20" s="211"/>
      <c r="EV20" s="211"/>
      <c r="EW20" s="211"/>
      <c r="EX20" s="211"/>
      <c r="EY20" s="212"/>
    </row>
    <row r="21" spans="1:165" ht="39" customHeight="1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87" t="s">
        <v>119</v>
      </c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7"/>
      <c r="DH21" s="187"/>
      <c r="DI21" s="187"/>
      <c r="DJ21" s="187"/>
      <c r="DK21" s="187"/>
      <c r="DL21" s="187"/>
      <c r="DM21" s="187"/>
      <c r="DN21" s="187"/>
      <c r="DO21" s="187"/>
      <c r="DP21" s="187"/>
      <c r="DQ21" s="187"/>
      <c r="DR21" s="187"/>
      <c r="DS21" s="187"/>
      <c r="DT21" s="187"/>
      <c r="DU21" s="187"/>
      <c r="DV21" s="187"/>
      <c r="DW21" s="187"/>
      <c r="DX21" s="187"/>
      <c r="DY21" s="187"/>
      <c r="DZ21" s="187"/>
      <c r="EA21" s="187"/>
      <c r="EB21" s="187"/>
      <c r="EC21" s="187"/>
      <c r="ED21" s="187"/>
      <c r="EE21" s="187"/>
      <c r="EF21" s="187"/>
      <c r="EG21" s="187"/>
      <c r="EH21" s="187"/>
      <c r="EI21" s="32"/>
      <c r="EJ21" s="184" t="s">
        <v>124</v>
      </c>
      <c r="EK21" s="185"/>
      <c r="EL21" s="185"/>
      <c r="EM21" s="185"/>
      <c r="EN21" s="185"/>
      <c r="EO21" s="185"/>
      <c r="EP21" s="185"/>
      <c r="EQ21" s="185"/>
      <c r="ER21" s="185"/>
      <c r="ES21" s="185"/>
      <c r="ET21" s="185"/>
      <c r="EU21" s="185"/>
      <c r="EV21" s="185"/>
      <c r="EW21" s="185"/>
      <c r="EX21" s="185"/>
      <c r="EY21" s="186"/>
    </row>
    <row r="22" spans="1:165" ht="15">
      <c r="A22" s="12"/>
      <c r="DF22" s="11"/>
      <c r="DS22" s="12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</row>
    <row r="23" spans="1:165" ht="22.7" customHeight="1">
      <c r="A23" s="193" t="s">
        <v>13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9"/>
      <c r="AP23" s="9"/>
      <c r="AQ23" s="9"/>
      <c r="AR23" s="9"/>
      <c r="AS23" s="193" t="s">
        <v>121</v>
      </c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3"/>
      <c r="DF23" s="193"/>
      <c r="DG23" s="193"/>
      <c r="DH23" s="193"/>
      <c r="DI23" s="193"/>
      <c r="DJ23" s="193"/>
      <c r="DK23" s="193"/>
      <c r="DL23" s="193"/>
      <c r="DM23" s="193"/>
      <c r="DN23" s="193"/>
      <c r="DO23" s="193"/>
      <c r="DP23" s="193"/>
      <c r="DQ23" s="8"/>
      <c r="DR23" s="8"/>
      <c r="DS23" s="8"/>
      <c r="DT23" s="8"/>
    </row>
    <row r="24" spans="1:165" ht="22.7" customHeight="1">
      <c r="A24" s="193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9"/>
      <c r="AP24" s="9"/>
      <c r="AQ24" s="9"/>
      <c r="AR24" s="9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8"/>
      <c r="DR24" s="8"/>
      <c r="DS24" s="8"/>
      <c r="DT24" s="8"/>
    </row>
    <row r="25" spans="1:165" ht="15">
      <c r="A25" s="1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15"/>
      <c r="CP25" s="15"/>
      <c r="CQ25" s="15"/>
      <c r="CR25" s="15"/>
      <c r="CS25" s="15"/>
      <c r="CT25" s="15"/>
      <c r="CU25" s="15"/>
      <c r="CV25" s="15"/>
      <c r="DF25" s="1"/>
    </row>
    <row r="26" spans="1:165" ht="15.2" customHeight="1">
      <c r="A26" s="193" t="s">
        <v>14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7"/>
      <c r="AP26" s="7"/>
      <c r="AQ26" s="7"/>
      <c r="AR26" s="7"/>
      <c r="AS26" s="206" t="s">
        <v>126</v>
      </c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6"/>
      <c r="DG26" s="206"/>
      <c r="DH26" s="206"/>
      <c r="DI26" s="206"/>
      <c r="DJ26" s="206"/>
      <c r="DK26" s="206"/>
      <c r="DL26" s="206"/>
      <c r="DM26" s="206"/>
      <c r="DN26" s="206"/>
      <c r="DO26" s="206"/>
      <c r="DP26" s="206"/>
      <c r="DQ26" s="8"/>
      <c r="DR26" s="8"/>
      <c r="DS26" s="8"/>
      <c r="DT26" s="8"/>
    </row>
    <row r="27" spans="1:165" ht="15.2" customHeight="1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7"/>
      <c r="AP27" s="7"/>
      <c r="AQ27" s="7"/>
      <c r="AR27" s="7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8"/>
      <c r="DR27" s="8"/>
      <c r="DS27" s="8"/>
      <c r="DT27" s="8"/>
    </row>
    <row r="28" spans="1:165" ht="15.2" customHeight="1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7"/>
      <c r="AP28" s="7"/>
      <c r="AQ28" s="7"/>
      <c r="AR28" s="7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8"/>
      <c r="DR28" s="8"/>
      <c r="DS28" s="8"/>
      <c r="DT28" s="8"/>
    </row>
    <row r="29" spans="1:165" ht="15">
      <c r="DF29" s="1"/>
    </row>
    <row r="30" spans="1:165" ht="14.25">
      <c r="A30" s="160" t="s">
        <v>78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  <c r="DM30" s="160"/>
      <c r="DN30" s="160"/>
      <c r="DO30" s="160"/>
      <c r="DP30" s="160"/>
      <c r="DQ30" s="160"/>
      <c r="DR30" s="160"/>
      <c r="DS30" s="160"/>
      <c r="DT30" s="160"/>
      <c r="DU30" s="160"/>
      <c r="DV30" s="160"/>
      <c r="DW30" s="160"/>
      <c r="DX30" s="160"/>
      <c r="DY30" s="160"/>
      <c r="DZ30" s="160"/>
      <c r="EA30" s="160"/>
      <c r="EB30" s="160"/>
      <c r="EC30" s="160"/>
      <c r="ED30" s="160"/>
      <c r="EE30" s="160"/>
      <c r="EF30" s="160"/>
      <c r="EG30" s="160"/>
      <c r="EH30" s="160"/>
      <c r="EI30" s="160"/>
      <c r="EJ30" s="160"/>
      <c r="EK30" s="160"/>
      <c r="EL30" s="160"/>
      <c r="EM30" s="160"/>
      <c r="EN30" s="160"/>
      <c r="EO30" s="160"/>
      <c r="EP30" s="160"/>
      <c r="EQ30" s="160"/>
      <c r="ER30" s="160"/>
      <c r="ES30" s="160"/>
      <c r="ET30" s="160"/>
      <c r="EU30" s="160"/>
      <c r="EV30" s="160"/>
      <c r="EW30" s="160"/>
      <c r="EX30" s="160"/>
      <c r="EY30" s="160"/>
      <c r="EZ30" s="17"/>
      <c r="FA30" s="17"/>
      <c r="FB30" s="17"/>
      <c r="FC30" s="17"/>
      <c r="FD30" s="17"/>
      <c r="FE30" s="17"/>
      <c r="FF30" s="17"/>
      <c r="FG30" s="17"/>
      <c r="FH30" s="17"/>
      <c r="FI30" s="17"/>
    </row>
    <row r="31" spans="1:165" ht="14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17"/>
      <c r="FA31" s="17"/>
      <c r="FB31" s="17"/>
      <c r="FC31" s="17"/>
      <c r="FD31" s="17"/>
      <c r="FE31" s="17"/>
      <c r="FF31" s="17"/>
      <c r="FG31" s="17"/>
      <c r="FH31" s="17"/>
      <c r="FI31" s="17"/>
    </row>
    <row r="32" spans="1:165" ht="14.25">
      <c r="A32" s="188" t="s">
        <v>79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88"/>
      <c r="BR32" s="188"/>
      <c r="BS32" s="188"/>
      <c r="BT32" s="188"/>
      <c r="BU32" s="188"/>
      <c r="BV32" s="188"/>
      <c r="BW32" s="188"/>
      <c r="BX32" s="188"/>
      <c r="BY32" s="188"/>
      <c r="BZ32" s="188"/>
      <c r="CA32" s="188"/>
      <c r="CB32" s="188"/>
      <c r="CC32" s="188"/>
      <c r="CD32" s="188"/>
      <c r="CE32" s="188"/>
      <c r="CF32" s="188"/>
      <c r="CG32" s="188"/>
      <c r="CH32" s="188"/>
      <c r="CI32" s="188"/>
      <c r="CJ32" s="188"/>
      <c r="CK32" s="188"/>
      <c r="CL32" s="188"/>
      <c r="CM32" s="188"/>
      <c r="CN32" s="188"/>
      <c r="CO32" s="188"/>
      <c r="CP32" s="188"/>
      <c r="CQ32" s="188"/>
      <c r="CR32" s="188"/>
      <c r="CS32" s="188"/>
      <c r="CT32" s="188"/>
      <c r="CU32" s="188"/>
      <c r="CV32" s="188"/>
      <c r="CW32" s="188"/>
      <c r="CX32" s="188"/>
      <c r="CY32" s="188"/>
      <c r="CZ32" s="188"/>
      <c r="DA32" s="188"/>
      <c r="DB32" s="188"/>
      <c r="DC32" s="188"/>
      <c r="DD32" s="188"/>
      <c r="DE32" s="189"/>
      <c r="DF32" s="189"/>
      <c r="DG32" s="189"/>
      <c r="DH32" s="189"/>
      <c r="DI32" s="189"/>
      <c r="DJ32" s="189"/>
      <c r="DK32" s="189"/>
      <c r="DL32" s="189"/>
      <c r="DM32" s="189"/>
      <c r="DN32" s="189"/>
      <c r="DO32" s="189"/>
      <c r="DP32" s="189"/>
      <c r="DQ32" s="189"/>
      <c r="DR32" s="189"/>
      <c r="DS32" s="189"/>
      <c r="DT32" s="189"/>
      <c r="DU32" s="189"/>
      <c r="DV32" s="189"/>
      <c r="DW32" s="189"/>
      <c r="DX32" s="189"/>
      <c r="DY32" s="189"/>
      <c r="DZ32" s="189"/>
      <c r="EA32" s="189"/>
      <c r="EB32" s="189"/>
      <c r="EC32" s="189"/>
      <c r="ED32" s="189"/>
      <c r="EE32" s="189"/>
      <c r="EF32" s="189"/>
      <c r="EG32" s="189"/>
      <c r="EH32" s="189"/>
      <c r="EI32" s="189"/>
      <c r="EJ32" s="189"/>
      <c r="EK32" s="189"/>
      <c r="EL32" s="189"/>
      <c r="EM32" s="189"/>
      <c r="EN32" s="189"/>
      <c r="EO32" s="189"/>
      <c r="EP32" s="189"/>
      <c r="EQ32" s="189"/>
      <c r="ER32" s="189"/>
      <c r="ES32" s="189"/>
      <c r="ET32" s="189"/>
      <c r="EU32" s="189"/>
      <c r="EV32" s="189"/>
      <c r="EW32" s="189"/>
      <c r="EX32" s="189"/>
      <c r="EY32" s="189"/>
      <c r="EZ32" s="17"/>
      <c r="FA32" s="17"/>
      <c r="FB32" s="17"/>
      <c r="FC32" s="17"/>
      <c r="FD32" s="17"/>
      <c r="FE32" s="17"/>
      <c r="FF32" s="17"/>
      <c r="FG32" s="17"/>
      <c r="FH32" s="17"/>
      <c r="FI32" s="17"/>
    </row>
    <row r="33" spans="1:165" ht="15">
      <c r="A33" s="207" t="s">
        <v>127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207"/>
      <c r="CA33" s="207"/>
      <c r="CB33" s="207"/>
      <c r="CC33" s="207"/>
      <c r="CD33" s="207"/>
      <c r="CE33" s="207"/>
      <c r="CF33" s="207"/>
      <c r="CG33" s="207"/>
      <c r="CH33" s="207"/>
      <c r="CI33" s="207"/>
      <c r="CJ33" s="207"/>
      <c r="CK33" s="207"/>
      <c r="CL33" s="207"/>
      <c r="CM33" s="207"/>
      <c r="CN33" s="207"/>
      <c r="CO33" s="207"/>
      <c r="CP33" s="207"/>
      <c r="CQ33" s="207"/>
      <c r="CR33" s="207"/>
      <c r="CS33" s="207"/>
      <c r="CT33" s="207"/>
      <c r="CU33" s="207"/>
      <c r="CV33" s="207"/>
      <c r="CW33" s="207"/>
      <c r="CX33" s="207"/>
      <c r="CY33" s="207"/>
      <c r="CZ33" s="207"/>
      <c r="DA33" s="207"/>
      <c r="DB33" s="207"/>
      <c r="DC33" s="207"/>
      <c r="DD33" s="207"/>
      <c r="DE33" s="207"/>
      <c r="DF33" s="207"/>
      <c r="DG33" s="207"/>
      <c r="DH33" s="207"/>
      <c r="DI33" s="207"/>
      <c r="DJ33" s="207"/>
      <c r="DK33" s="207"/>
      <c r="DL33" s="207"/>
      <c r="DM33" s="207"/>
      <c r="DN33" s="207"/>
      <c r="DO33" s="207"/>
      <c r="DP33" s="207"/>
      <c r="DQ33" s="207"/>
      <c r="DR33" s="207"/>
      <c r="DS33" s="207"/>
      <c r="DT33" s="207"/>
      <c r="DU33" s="207"/>
      <c r="DV33" s="207"/>
      <c r="DW33" s="207"/>
      <c r="DX33" s="207"/>
      <c r="DY33" s="207"/>
      <c r="DZ33" s="207"/>
      <c r="EA33" s="207"/>
      <c r="EB33" s="207"/>
      <c r="EC33" s="207"/>
      <c r="ED33" s="207"/>
      <c r="EE33" s="207"/>
      <c r="EF33" s="207"/>
      <c r="EG33" s="207"/>
      <c r="EH33" s="207"/>
      <c r="EI33" s="207"/>
      <c r="EJ33" s="207"/>
      <c r="EK33" s="207"/>
      <c r="EL33" s="207"/>
      <c r="EM33" s="207"/>
      <c r="EN33" s="207"/>
      <c r="EO33" s="207"/>
      <c r="EP33" s="207"/>
      <c r="EQ33" s="207"/>
      <c r="ER33" s="207"/>
      <c r="ES33" s="207"/>
      <c r="ET33" s="207"/>
      <c r="EU33" s="207"/>
      <c r="EV33" s="207"/>
      <c r="EW33" s="207"/>
      <c r="EX33" s="207"/>
      <c r="EY33" s="207"/>
      <c r="EZ33" s="17"/>
      <c r="FA33" s="17"/>
      <c r="FB33" s="17"/>
      <c r="FC33" s="17"/>
      <c r="FD33" s="17"/>
      <c r="FE33" s="17"/>
      <c r="FF33" s="17"/>
      <c r="FG33" s="17"/>
      <c r="FH33" s="17"/>
      <c r="FI33" s="17"/>
    </row>
    <row r="34" spans="1:165" ht="14.25">
      <c r="A34" s="188" t="s">
        <v>80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188"/>
      <c r="BR34" s="188"/>
      <c r="BS34" s="188"/>
      <c r="BT34" s="188"/>
      <c r="BU34" s="188"/>
      <c r="BV34" s="188"/>
      <c r="BW34" s="188"/>
      <c r="BX34" s="188"/>
      <c r="BY34" s="188"/>
      <c r="BZ34" s="188"/>
      <c r="CA34" s="188"/>
      <c r="CB34" s="188"/>
      <c r="CC34" s="188"/>
      <c r="CD34" s="188"/>
      <c r="CE34" s="188"/>
      <c r="CF34" s="188"/>
      <c r="CG34" s="188"/>
      <c r="CH34" s="188"/>
      <c r="CI34" s="188"/>
      <c r="CJ34" s="188"/>
      <c r="CK34" s="188"/>
      <c r="CL34" s="188"/>
      <c r="CM34" s="188"/>
      <c r="CN34" s="188"/>
      <c r="CO34" s="188"/>
      <c r="CP34" s="188"/>
      <c r="CQ34" s="188"/>
      <c r="CR34" s="188"/>
      <c r="CS34" s="188"/>
      <c r="CT34" s="188"/>
      <c r="CU34" s="188"/>
      <c r="CV34" s="188"/>
      <c r="CW34" s="188"/>
      <c r="CX34" s="188"/>
      <c r="CY34" s="188"/>
      <c r="CZ34" s="188"/>
      <c r="DA34" s="188"/>
      <c r="DB34" s="188"/>
      <c r="DC34" s="188"/>
      <c r="DD34" s="188"/>
      <c r="DE34" s="189"/>
      <c r="DF34" s="189"/>
      <c r="DG34" s="189"/>
      <c r="DH34" s="189"/>
      <c r="DI34" s="189"/>
      <c r="DJ34" s="189"/>
      <c r="DK34" s="189"/>
      <c r="DL34" s="189"/>
      <c r="DM34" s="189"/>
      <c r="DN34" s="189"/>
      <c r="DO34" s="189"/>
      <c r="DP34" s="189"/>
      <c r="DQ34" s="189"/>
      <c r="DR34" s="189"/>
      <c r="DS34" s="189"/>
      <c r="DT34" s="189"/>
      <c r="DU34" s="189"/>
      <c r="DV34" s="189"/>
      <c r="DW34" s="189"/>
      <c r="DX34" s="189"/>
      <c r="DY34" s="189"/>
      <c r="DZ34" s="189"/>
      <c r="EA34" s="189"/>
      <c r="EB34" s="189"/>
      <c r="EC34" s="189"/>
      <c r="ED34" s="189"/>
      <c r="EE34" s="189"/>
      <c r="EF34" s="189"/>
      <c r="EG34" s="189"/>
      <c r="EH34" s="189"/>
      <c r="EI34" s="189"/>
      <c r="EJ34" s="189"/>
      <c r="EK34" s="189"/>
      <c r="EL34" s="189"/>
      <c r="EM34" s="189"/>
      <c r="EN34" s="189"/>
      <c r="EO34" s="189"/>
      <c r="EP34" s="189"/>
      <c r="EQ34" s="189"/>
      <c r="ER34" s="189"/>
      <c r="ES34" s="189"/>
      <c r="ET34" s="189"/>
      <c r="EU34" s="189"/>
      <c r="EV34" s="189"/>
      <c r="EW34" s="189"/>
      <c r="EX34" s="189"/>
      <c r="EY34" s="189"/>
      <c r="EZ34" s="17"/>
      <c r="FA34" s="17"/>
      <c r="FB34" s="17"/>
      <c r="FC34" s="17"/>
      <c r="FD34" s="17"/>
      <c r="FE34" s="17"/>
      <c r="FF34" s="17"/>
      <c r="FG34" s="17"/>
      <c r="FH34" s="17"/>
      <c r="FI34" s="17"/>
    </row>
    <row r="35" spans="1:165" ht="17.25" customHeight="1">
      <c r="A35" s="180" t="s">
        <v>128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0"/>
      <c r="BW35" s="180"/>
      <c r="BX35" s="180"/>
      <c r="BY35" s="180"/>
      <c r="BZ35" s="180"/>
      <c r="CA35" s="180"/>
      <c r="CB35" s="180"/>
      <c r="CC35" s="180"/>
      <c r="CD35" s="180"/>
      <c r="CE35" s="180"/>
      <c r="CF35" s="180"/>
      <c r="CG35" s="180"/>
      <c r="CH35" s="180"/>
      <c r="CI35" s="180"/>
      <c r="CJ35" s="180"/>
      <c r="CK35" s="180"/>
      <c r="CL35" s="180"/>
      <c r="CM35" s="180"/>
      <c r="CN35" s="180"/>
      <c r="CO35" s="180"/>
      <c r="CP35" s="180"/>
      <c r="CQ35" s="180"/>
      <c r="CR35" s="180"/>
      <c r="CS35" s="180"/>
      <c r="CT35" s="180"/>
      <c r="CU35" s="180"/>
      <c r="CV35" s="180"/>
      <c r="CW35" s="180"/>
      <c r="CX35" s="180"/>
      <c r="CY35" s="180"/>
      <c r="CZ35" s="180"/>
      <c r="DA35" s="180"/>
      <c r="DB35" s="180"/>
      <c r="DC35" s="180"/>
      <c r="DD35" s="180"/>
      <c r="DE35" s="180"/>
      <c r="DF35" s="180"/>
      <c r="DG35" s="180"/>
      <c r="DH35" s="180"/>
      <c r="DI35" s="180"/>
      <c r="DJ35" s="180"/>
      <c r="DK35" s="180"/>
      <c r="DL35" s="180"/>
      <c r="DM35" s="180"/>
      <c r="DN35" s="180"/>
      <c r="DO35" s="180"/>
      <c r="DP35" s="180"/>
      <c r="DQ35" s="180"/>
      <c r="DR35" s="180"/>
      <c r="DS35" s="180"/>
      <c r="DT35" s="180"/>
      <c r="DU35" s="180"/>
      <c r="DV35" s="180"/>
      <c r="DW35" s="180"/>
      <c r="DX35" s="180"/>
      <c r="DY35" s="180"/>
      <c r="DZ35" s="180"/>
      <c r="EA35" s="180"/>
      <c r="EB35" s="180"/>
      <c r="EC35" s="180"/>
      <c r="ED35" s="180"/>
      <c r="EE35" s="180"/>
      <c r="EF35" s="180"/>
      <c r="EG35" s="180"/>
      <c r="EH35" s="180"/>
      <c r="EI35" s="180"/>
      <c r="EJ35" s="180"/>
      <c r="EK35" s="180"/>
      <c r="EL35" s="180"/>
      <c r="EM35" s="180"/>
      <c r="EN35" s="180"/>
      <c r="EO35" s="180"/>
      <c r="EP35" s="180"/>
      <c r="EQ35" s="180"/>
      <c r="ER35" s="180"/>
      <c r="ES35" s="180"/>
      <c r="ET35" s="180"/>
      <c r="EU35" s="180"/>
      <c r="EV35" s="180"/>
      <c r="EW35" s="180"/>
      <c r="EX35" s="180"/>
      <c r="EY35" s="180"/>
      <c r="EZ35" s="17"/>
      <c r="FA35" s="17"/>
      <c r="FB35" s="17"/>
      <c r="FC35" s="17"/>
      <c r="FD35" s="17"/>
      <c r="FE35" s="17"/>
      <c r="FF35" s="17"/>
      <c r="FG35" s="17"/>
      <c r="FH35" s="17"/>
      <c r="FI35" s="17"/>
    </row>
    <row r="36" spans="1:165" ht="15">
      <c r="A36" s="207" t="s">
        <v>129</v>
      </c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7"/>
      <c r="BQ36" s="207"/>
      <c r="BR36" s="207"/>
      <c r="BS36" s="207"/>
      <c r="BT36" s="207"/>
      <c r="BU36" s="207"/>
      <c r="BV36" s="207"/>
      <c r="BW36" s="207"/>
      <c r="BX36" s="207"/>
      <c r="BY36" s="207"/>
      <c r="BZ36" s="207"/>
      <c r="CA36" s="207"/>
      <c r="CB36" s="207"/>
      <c r="CC36" s="207"/>
      <c r="CD36" s="207"/>
      <c r="CE36" s="207"/>
      <c r="CF36" s="207"/>
      <c r="CG36" s="207"/>
      <c r="CH36" s="207"/>
      <c r="CI36" s="207"/>
      <c r="CJ36" s="207"/>
      <c r="CK36" s="207"/>
      <c r="CL36" s="207"/>
      <c r="CM36" s="207"/>
      <c r="CN36" s="207"/>
      <c r="CO36" s="207"/>
      <c r="CP36" s="207"/>
      <c r="CQ36" s="207"/>
      <c r="CR36" s="207"/>
      <c r="CS36" s="207"/>
      <c r="CT36" s="207"/>
      <c r="CU36" s="207"/>
      <c r="CV36" s="207"/>
      <c r="CW36" s="207"/>
      <c r="CX36" s="207"/>
      <c r="CY36" s="207"/>
      <c r="CZ36" s="207"/>
      <c r="DA36" s="207"/>
      <c r="DB36" s="207"/>
      <c r="DC36" s="207"/>
      <c r="DD36" s="207"/>
      <c r="DE36" s="207"/>
      <c r="DF36" s="207"/>
      <c r="DG36" s="207"/>
      <c r="DH36" s="207"/>
      <c r="DI36" s="207"/>
      <c r="DJ36" s="207"/>
      <c r="DK36" s="207"/>
      <c r="DL36" s="207"/>
      <c r="DM36" s="207"/>
      <c r="DN36" s="207"/>
      <c r="DO36" s="207"/>
      <c r="DP36" s="207"/>
      <c r="DQ36" s="207"/>
      <c r="DR36" s="207"/>
      <c r="DS36" s="207"/>
      <c r="DT36" s="207"/>
      <c r="DU36" s="207"/>
      <c r="DV36" s="207"/>
      <c r="DW36" s="207"/>
      <c r="DX36" s="207"/>
      <c r="DY36" s="207"/>
      <c r="DZ36" s="207"/>
      <c r="EA36" s="207"/>
      <c r="EB36" s="207"/>
      <c r="EC36" s="207"/>
      <c r="ED36" s="207"/>
      <c r="EE36" s="207"/>
      <c r="EF36" s="207"/>
      <c r="EG36" s="207"/>
      <c r="EH36" s="207"/>
      <c r="EI36" s="207"/>
      <c r="EJ36" s="207"/>
      <c r="EK36" s="207"/>
      <c r="EL36" s="207"/>
      <c r="EM36" s="207"/>
      <c r="EN36" s="207"/>
      <c r="EO36" s="207"/>
      <c r="EP36" s="207"/>
      <c r="EQ36" s="207"/>
      <c r="ER36" s="207"/>
      <c r="ES36" s="207"/>
      <c r="ET36" s="207"/>
      <c r="EU36" s="207"/>
      <c r="EV36" s="207"/>
      <c r="EW36" s="207"/>
      <c r="EX36" s="207"/>
      <c r="EY36" s="207"/>
      <c r="EZ36" s="17"/>
      <c r="FA36" s="17"/>
      <c r="FB36" s="17"/>
      <c r="FC36" s="17"/>
      <c r="FD36" s="17"/>
      <c r="FE36" s="17"/>
      <c r="FF36" s="17"/>
      <c r="FG36" s="17"/>
      <c r="FH36" s="17"/>
      <c r="FI36" s="17"/>
    </row>
    <row r="37" spans="1:165" ht="33" customHeight="1">
      <c r="A37" s="207" t="s">
        <v>122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  <c r="BL37" s="207"/>
      <c r="BM37" s="207"/>
      <c r="BN37" s="207"/>
      <c r="BO37" s="207"/>
      <c r="BP37" s="207"/>
      <c r="BQ37" s="207"/>
      <c r="BR37" s="207"/>
      <c r="BS37" s="207"/>
      <c r="BT37" s="207"/>
      <c r="BU37" s="207"/>
      <c r="BV37" s="207"/>
      <c r="BW37" s="207"/>
      <c r="BX37" s="207"/>
      <c r="BY37" s="207"/>
      <c r="BZ37" s="207"/>
      <c r="CA37" s="207"/>
      <c r="CB37" s="207"/>
      <c r="CC37" s="207"/>
      <c r="CD37" s="207"/>
      <c r="CE37" s="207"/>
      <c r="CF37" s="207"/>
      <c r="CG37" s="207"/>
      <c r="CH37" s="207"/>
      <c r="CI37" s="207"/>
      <c r="CJ37" s="207"/>
      <c r="CK37" s="207"/>
      <c r="CL37" s="207"/>
      <c r="CM37" s="207"/>
      <c r="CN37" s="207"/>
      <c r="CO37" s="207"/>
      <c r="CP37" s="207"/>
      <c r="CQ37" s="207"/>
      <c r="CR37" s="207"/>
      <c r="CS37" s="207"/>
      <c r="CT37" s="207"/>
      <c r="CU37" s="207"/>
      <c r="CV37" s="207"/>
      <c r="CW37" s="207"/>
      <c r="CX37" s="207"/>
      <c r="CY37" s="207"/>
      <c r="CZ37" s="207"/>
      <c r="DA37" s="207"/>
      <c r="DB37" s="207"/>
      <c r="DC37" s="207"/>
      <c r="DD37" s="207"/>
      <c r="DE37" s="207"/>
      <c r="DF37" s="207"/>
      <c r="DG37" s="207"/>
      <c r="DH37" s="207"/>
      <c r="DI37" s="207"/>
      <c r="DJ37" s="207"/>
      <c r="DK37" s="207"/>
      <c r="DL37" s="207"/>
      <c r="DM37" s="207"/>
      <c r="DN37" s="207"/>
      <c r="DO37" s="207"/>
      <c r="DP37" s="207"/>
      <c r="DQ37" s="207"/>
      <c r="DR37" s="207"/>
      <c r="DS37" s="207"/>
      <c r="DT37" s="207"/>
      <c r="DU37" s="207"/>
      <c r="DV37" s="207"/>
      <c r="DW37" s="207"/>
      <c r="DX37" s="207"/>
      <c r="DY37" s="207"/>
      <c r="DZ37" s="207"/>
      <c r="EA37" s="207"/>
      <c r="EB37" s="207"/>
      <c r="EC37" s="207"/>
      <c r="ED37" s="207"/>
      <c r="EE37" s="207"/>
      <c r="EF37" s="207"/>
      <c r="EG37" s="207"/>
      <c r="EH37" s="207"/>
      <c r="EI37" s="207"/>
      <c r="EJ37" s="207"/>
      <c r="EK37" s="207"/>
      <c r="EL37" s="207"/>
      <c r="EM37" s="207"/>
      <c r="EN37" s="207"/>
      <c r="EO37" s="207"/>
      <c r="EP37" s="207"/>
      <c r="EQ37" s="207"/>
      <c r="ER37" s="207"/>
      <c r="ES37" s="207"/>
      <c r="ET37" s="207"/>
      <c r="EU37" s="207"/>
      <c r="EV37" s="207"/>
      <c r="EW37" s="207"/>
      <c r="EX37" s="207"/>
      <c r="EY37" s="207"/>
      <c r="EZ37" s="17"/>
      <c r="FA37" s="17"/>
      <c r="FB37" s="17"/>
      <c r="FC37" s="17"/>
      <c r="FD37" s="17"/>
      <c r="FE37" s="17"/>
      <c r="FF37" s="17"/>
      <c r="FG37" s="17"/>
      <c r="FH37" s="17"/>
      <c r="FI37" s="17"/>
    </row>
    <row r="38" spans="1:165" ht="30" customHeight="1">
      <c r="A38" s="188" t="s">
        <v>81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8"/>
      <c r="CO38" s="188"/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8"/>
      <c r="DE38" s="189"/>
      <c r="DF38" s="189"/>
      <c r="DG38" s="189"/>
      <c r="DH38" s="189"/>
      <c r="DI38" s="189"/>
      <c r="DJ38" s="189"/>
      <c r="DK38" s="189"/>
      <c r="DL38" s="189"/>
      <c r="DM38" s="189"/>
      <c r="DN38" s="189"/>
      <c r="DO38" s="189"/>
      <c r="DP38" s="189"/>
      <c r="DQ38" s="189"/>
      <c r="DR38" s="189"/>
      <c r="DS38" s="189"/>
      <c r="DT38" s="189"/>
      <c r="DU38" s="189"/>
      <c r="DV38" s="189"/>
      <c r="DW38" s="189"/>
      <c r="DX38" s="189"/>
      <c r="DY38" s="189"/>
      <c r="DZ38" s="189"/>
      <c r="EA38" s="189"/>
      <c r="EB38" s="189"/>
      <c r="EC38" s="189"/>
      <c r="ED38" s="189"/>
      <c r="EE38" s="189"/>
      <c r="EF38" s="189"/>
      <c r="EG38" s="189"/>
      <c r="EH38" s="189"/>
      <c r="EI38" s="189"/>
      <c r="EJ38" s="189"/>
      <c r="EK38" s="189"/>
      <c r="EL38" s="189"/>
      <c r="EM38" s="189"/>
      <c r="EN38" s="189"/>
      <c r="EO38" s="189"/>
      <c r="EP38" s="189"/>
      <c r="EQ38" s="189"/>
      <c r="ER38" s="189"/>
      <c r="ES38" s="189"/>
      <c r="ET38" s="189"/>
      <c r="EU38" s="189"/>
      <c r="EV38" s="189"/>
      <c r="EW38" s="189"/>
      <c r="EX38" s="189"/>
      <c r="EY38" s="189"/>
      <c r="EZ38" s="17"/>
      <c r="FA38" s="17"/>
      <c r="FB38" s="17"/>
      <c r="FC38" s="17"/>
      <c r="FD38" s="17"/>
      <c r="FE38" s="17"/>
      <c r="FF38" s="17"/>
      <c r="FG38" s="17"/>
      <c r="FH38" s="17"/>
      <c r="FI38" s="17"/>
    </row>
    <row r="39" spans="1:165" ht="69.75" customHeight="1">
      <c r="A39" s="202" t="s">
        <v>69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  <c r="BM39" s="202"/>
      <c r="BN39" s="202"/>
      <c r="BO39" s="202"/>
      <c r="BP39" s="202"/>
      <c r="BQ39" s="202"/>
      <c r="BR39" s="202"/>
      <c r="BS39" s="202"/>
      <c r="BT39" s="202"/>
      <c r="BU39" s="202"/>
      <c r="BV39" s="202"/>
      <c r="BW39" s="202"/>
      <c r="BX39" s="202"/>
      <c r="BY39" s="202"/>
      <c r="BZ39" s="202"/>
      <c r="CA39" s="202"/>
      <c r="CB39" s="202"/>
      <c r="CC39" s="202"/>
      <c r="CD39" s="202"/>
      <c r="CE39" s="202"/>
      <c r="CF39" s="202"/>
      <c r="CG39" s="202"/>
      <c r="CH39" s="202"/>
      <c r="CI39" s="202"/>
      <c r="CJ39" s="202"/>
      <c r="CK39" s="202"/>
      <c r="CL39" s="202"/>
      <c r="CM39" s="202"/>
      <c r="CN39" s="202"/>
      <c r="CO39" s="202"/>
      <c r="CP39" s="202"/>
      <c r="CQ39" s="202"/>
      <c r="CR39" s="202"/>
      <c r="CS39" s="202"/>
      <c r="CT39" s="202"/>
      <c r="CU39" s="202"/>
      <c r="CV39" s="202"/>
      <c r="CW39" s="202"/>
      <c r="CX39" s="202"/>
      <c r="CY39" s="202"/>
      <c r="CZ39" s="202"/>
      <c r="DA39" s="202"/>
      <c r="DB39" s="202"/>
      <c r="DC39" s="202"/>
      <c r="DD39" s="202"/>
      <c r="DE39" s="202"/>
      <c r="DF39" s="202"/>
      <c r="DG39" s="202"/>
      <c r="DH39" s="202"/>
      <c r="DI39" s="202"/>
      <c r="DJ39" s="202"/>
      <c r="DK39" s="202"/>
      <c r="DL39" s="202"/>
      <c r="DM39" s="202"/>
      <c r="DN39" s="202"/>
      <c r="DO39" s="202"/>
      <c r="DP39" s="202"/>
      <c r="DQ39" s="202"/>
      <c r="DR39" s="202"/>
      <c r="DS39" s="202"/>
      <c r="DT39" s="202"/>
      <c r="DU39" s="202"/>
      <c r="DV39" s="202"/>
      <c r="DW39" s="202"/>
      <c r="DX39" s="202"/>
      <c r="DY39" s="202"/>
      <c r="DZ39" s="202"/>
      <c r="EA39" s="202"/>
      <c r="EB39" s="202"/>
      <c r="EC39" s="202"/>
      <c r="ED39" s="202"/>
      <c r="EE39" s="202"/>
      <c r="EF39" s="202"/>
      <c r="EG39" s="202"/>
      <c r="EH39" s="202"/>
      <c r="EI39" s="202"/>
      <c r="EJ39" s="202"/>
      <c r="EK39" s="202"/>
      <c r="EL39" s="202"/>
      <c r="EM39" s="202"/>
      <c r="EN39" s="202"/>
      <c r="EO39" s="202"/>
      <c r="EP39" s="202"/>
      <c r="EQ39" s="202"/>
      <c r="ER39" s="202"/>
      <c r="ES39" s="202"/>
      <c r="ET39" s="202"/>
      <c r="EU39" s="202"/>
      <c r="EV39" s="202"/>
      <c r="EW39" s="202"/>
      <c r="EX39" s="202"/>
      <c r="EY39" s="202"/>
      <c r="EZ39" s="17"/>
      <c r="FA39" s="17"/>
      <c r="FB39" s="17"/>
      <c r="FC39" s="17"/>
      <c r="FD39" s="17"/>
      <c r="FE39" s="17"/>
      <c r="FF39" s="17"/>
      <c r="FG39" s="17"/>
      <c r="FH39" s="17"/>
      <c r="FI39" s="17"/>
    </row>
    <row r="40" spans="1:165" ht="18.75" customHeight="1">
      <c r="A40" s="165" t="s">
        <v>82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5"/>
      <c r="BM40" s="165"/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  <c r="BX40" s="165"/>
      <c r="BY40" s="165"/>
      <c r="BZ40" s="165"/>
      <c r="CA40" s="165"/>
      <c r="CB40" s="165"/>
      <c r="CC40" s="165"/>
      <c r="CD40" s="165"/>
      <c r="CE40" s="165"/>
      <c r="CF40" s="165"/>
      <c r="CG40" s="165"/>
      <c r="CH40" s="165"/>
      <c r="CI40" s="165"/>
      <c r="CJ40" s="165"/>
      <c r="CK40" s="165"/>
      <c r="CL40" s="165"/>
      <c r="CM40" s="165"/>
      <c r="CN40" s="165"/>
      <c r="CO40" s="165"/>
      <c r="CP40" s="165"/>
      <c r="CQ40" s="165"/>
      <c r="CR40" s="165"/>
      <c r="CS40" s="165"/>
      <c r="CT40" s="165"/>
      <c r="CU40" s="165"/>
      <c r="CV40" s="165"/>
      <c r="CW40" s="165"/>
      <c r="CX40" s="165"/>
      <c r="CY40" s="165"/>
      <c r="CZ40" s="165"/>
      <c r="DA40" s="165"/>
      <c r="DB40" s="165"/>
      <c r="DC40" s="165"/>
      <c r="DD40" s="165"/>
      <c r="DE40" s="165"/>
      <c r="DF40" s="165"/>
      <c r="DG40" s="165"/>
      <c r="DH40" s="165"/>
      <c r="DI40" s="165"/>
      <c r="DJ40" s="165"/>
      <c r="DK40" s="165"/>
      <c r="DL40" s="165"/>
      <c r="DM40" s="165"/>
      <c r="DN40" s="165"/>
      <c r="DO40" s="165"/>
      <c r="DP40" s="165"/>
      <c r="DQ40" s="165"/>
      <c r="DR40" s="165"/>
      <c r="DS40" s="165"/>
      <c r="DT40" s="165"/>
      <c r="DU40" s="165"/>
      <c r="DV40" s="165"/>
      <c r="DW40" s="165"/>
      <c r="DX40" s="165"/>
      <c r="DY40" s="165"/>
      <c r="DZ40" s="165"/>
      <c r="EA40" s="165"/>
      <c r="EB40" s="165"/>
      <c r="EC40" s="165"/>
      <c r="ED40" s="165"/>
      <c r="EE40" s="165"/>
      <c r="EF40" s="165"/>
      <c r="EG40" s="165"/>
      <c r="EH40" s="165"/>
      <c r="EI40" s="165"/>
      <c r="EJ40" s="165"/>
      <c r="EK40" s="165"/>
      <c r="EL40" s="165"/>
      <c r="EM40" s="165"/>
      <c r="EN40" s="165"/>
      <c r="EO40" s="165"/>
      <c r="EP40" s="165"/>
      <c r="EQ40" s="165"/>
      <c r="ER40" s="165"/>
      <c r="ES40" s="165"/>
      <c r="ET40" s="165"/>
      <c r="EU40" s="165"/>
      <c r="EV40" s="165"/>
      <c r="EW40" s="165"/>
      <c r="EX40" s="165"/>
      <c r="EY40" s="165"/>
      <c r="EZ40" s="29"/>
      <c r="FA40" s="29"/>
      <c r="FB40" s="17"/>
      <c r="FC40" s="17"/>
      <c r="FD40" s="17"/>
      <c r="FE40" s="17"/>
      <c r="FF40" s="17"/>
      <c r="FG40" s="17"/>
      <c r="FH40" s="17"/>
      <c r="FI40" s="17"/>
    </row>
    <row r="41" spans="1:165" ht="13.9" customHeight="1">
      <c r="A41" s="166" t="s">
        <v>84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K41" s="166"/>
      <c r="CL41" s="166"/>
      <c r="CM41" s="166"/>
      <c r="CN41" s="166"/>
      <c r="CO41" s="166"/>
      <c r="CP41" s="166"/>
      <c r="CQ41" s="166"/>
      <c r="CR41" s="166"/>
      <c r="CS41" s="166"/>
      <c r="CT41" s="166"/>
      <c r="CU41" s="166"/>
      <c r="CV41" s="166"/>
      <c r="CW41" s="166"/>
      <c r="CX41" s="166"/>
      <c r="CY41" s="166"/>
      <c r="CZ41" s="166"/>
      <c r="DA41" s="166"/>
      <c r="DB41" s="166"/>
      <c r="DC41" s="166"/>
      <c r="DD41" s="166"/>
      <c r="DE41" s="166"/>
      <c r="DF41" s="166"/>
      <c r="DG41" s="166"/>
      <c r="DH41" s="166"/>
      <c r="DI41" s="166"/>
      <c r="DJ41" s="166"/>
      <c r="DK41" s="166"/>
      <c r="DL41" s="166"/>
      <c r="DM41" s="166"/>
      <c r="DN41" s="166"/>
      <c r="DO41" s="166"/>
      <c r="DP41" s="166"/>
      <c r="DQ41" s="166"/>
      <c r="DR41" s="166"/>
      <c r="DS41" s="166"/>
      <c r="DT41" s="166"/>
      <c r="DU41" s="166"/>
      <c r="DV41" s="166"/>
      <c r="DW41" s="166"/>
      <c r="DX41" s="166"/>
      <c r="DY41" s="167" t="s">
        <v>131</v>
      </c>
      <c r="DZ41" s="167"/>
      <c r="EA41" s="167"/>
      <c r="EB41" s="167"/>
      <c r="EC41" s="167"/>
      <c r="ED41" s="167"/>
      <c r="EE41" s="167"/>
      <c r="EF41" s="167"/>
      <c r="EG41" s="167"/>
      <c r="EH41" s="167"/>
      <c r="EI41" s="167"/>
      <c r="EJ41" s="167"/>
      <c r="EK41" s="167"/>
      <c r="EL41" s="167"/>
      <c r="EM41" s="167"/>
      <c r="EN41" s="167"/>
      <c r="EO41" s="167"/>
      <c r="EP41" s="167"/>
      <c r="EQ41" s="167"/>
      <c r="ER41" s="167"/>
      <c r="ES41" s="167"/>
      <c r="ET41" s="167"/>
      <c r="EU41" s="167"/>
      <c r="EV41" s="167"/>
      <c r="EW41" s="167"/>
      <c r="EX41" s="167"/>
      <c r="EY41" s="167"/>
      <c r="EZ41" s="167"/>
      <c r="FA41" s="168" t="s">
        <v>83</v>
      </c>
      <c r="FB41" s="168"/>
      <c r="FC41" s="168"/>
      <c r="FD41" s="168"/>
      <c r="FE41" s="168"/>
      <c r="FF41" s="168"/>
      <c r="FG41" s="168"/>
      <c r="FH41" s="168"/>
      <c r="FI41" s="168"/>
    </row>
    <row r="42" spans="1:165" ht="33" customHeight="1">
      <c r="A42" s="169" t="s">
        <v>18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  <c r="BV42" s="170"/>
      <c r="BW42" s="170"/>
      <c r="BX42" s="170"/>
      <c r="BY42" s="170"/>
      <c r="BZ42" s="170"/>
      <c r="CA42" s="170"/>
      <c r="CB42" s="170"/>
      <c r="CC42" s="170"/>
      <c r="CD42" s="170"/>
      <c r="CE42" s="170"/>
      <c r="CF42" s="170"/>
      <c r="CG42" s="170"/>
      <c r="CH42" s="170"/>
      <c r="CI42" s="170"/>
      <c r="CJ42" s="170"/>
      <c r="CK42" s="170"/>
      <c r="CL42" s="170"/>
      <c r="CM42" s="170"/>
      <c r="CN42" s="170"/>
      <c r="CO42" s="170"/>
      <c r="CP42" s="170"/>
      <c r="CQ42" s="170"/>
      <c r="CR42" s="170"/>
      <c r="CS42" s="170"/>
      <c r="CT42" s="170"/>
      <c r="CU42" s="170"/>
      <c r="CV42" s="170"/>
      <c r="CW42" s="170"/>
      <c r="CX42" s="170"/>
      <c r="CY42" s="170"/>
      <c r="CZ42" s="170"/>
      <c r="DA42" s="170"/>
      <c r="DB42" s="170"/>
      <c r="DC42" s="170"/>
      <c r="DD42" s="170"/>
      <c r="DE42" s="170"/>
      <c r="DF42" s="170"/>
      <c r="DG42" s="170"/>
      <c r="DH42" s="170"/>
      <c r="DI42" s="170"/>
      <c r="DJ42" s="170"/>
      <c r="DK42" s="170"/>
      <c r="DL42" s="170"/>
      <c r="DM42" s="170"/>
      <c r="DN42" s="170"/>
      <c r="DO42" s="170"/>
      <c r="DP42" s="170"/>
      <c r="DQ42" s="170"/>
      <c r="DR42" s="170"/>
      <c r="DS42" s="170"/>
      <c r="DT42" s="170"/>
      <c r="DU42" s="170"/>
      <c r="DV42" s="170"/>
      <c r="DW42" s="170"/>
      <c r="DX42" s="171"/>
      <c r="DY42" s="167" t="s">
        <v>131</v>
      </c>
      <c r="DZ42" s="167"/>
      <c r="EA42" s="167"/>
      <c r="EB42" s="167"/>
      <c r="EC42" s="167"/>
      <c r="ED42" s="167"/>
      <c r="EE42" s="167"/>
      <c r="EF42" s="167"/>
      <c r="EG42" s="167"/>
      <c r="EH42" s="167"/>
      <c r="EI42" s="167"/>
      <c r="EJ42" s="167"/>
      <c r="EK42" s="167"/>
      <c r="EL42" s="167"/>
      <c r="EM42" s="167"/>
      <c r="EN42" s="167"/>
      <c r="EO42" s="167"/>
      <c r="EP42" s="167"/>
      <c r="EQ42" s="167"/>
      <c r="ER42" s="167"/>
      <c r="ES42" s="167"/>
      <c r="ET42" s="167"/>
      <c r="EU42" s="167"/>
      <c r="EV42" s="167"/>
      <c r="EW42" s="167"/>
      <c r="EX42" s="167"/>
      <c r="EY42" s="167"/>
      <c r="EZ42" s="167"/>
      <c r="FA42" s="168" t="s">
        <v>83</v>
      </c>
      <c r="FB42" s="168"/>
      <c r="FC42" s="168"/>
      <c r="FD42" s="168"/>
      <c r="FE42" s="168"/>
      <c r="FF42" s="168"/>
      <c r="FG42" s="168"/>
      <c r="FH42" s="168"/>
      <c r="FI42" s="168"/>
    </row>
    <row r="43" spans="1:165" ht="18.75" customHeight="1">
      <c r="A43" s="215" t="s">
        <v>19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  <c r="BI43" s="215"/>
      <c r="BJ43" s="215"/>
      <c r="BK43" s="215"/>
      <c r="BL43" s="215"/>
      <c r="BM43" s="215"/>
      <c r="BN43" s="215"/>
      <c r="BO43" s="215"/>
      <c r="BP43" s="215"/>
      <c r="BQ43" s="215"/>
      <c r="BR43" s="215"/>
      <c r="BS43" s="215"/>
      <c r="BT43" s="215"/>
      <c r="BU43" s="215"/>
      <c r="BV43" s="215"/>
      <c r="BW43" s="215"/>
      <c r="BX43" s="215"/>
      <c r="BY43" s="215"/>
      <c r="BZ43" s="215"/>
      <c r="CA43" s="215"/>
      <c r="CB43" s="215"/>
      <c r="CC43" s="215"/>
      <c r="CD43" s="215"/>
      <c r="CE43" s="215"/>
      <c r="CF43" s="215"/>
      <c r="CG43" s="215"/>
      <c r="CH43" s="215"/>
      <c r="CI43" s="215"/>
      <c r="CJ43" s="215"/>
      <c r="CK43" s="215"/>
      <c r="CL43" s="215"/>
      <c r="CM43" s="215"/>
      <c r="CN43" s="215"/>
      <c r="CO43" s="215"/>
      <c r="CP43" s="215"/>
      <c r="CQ43" s="215"/>
      <c r="CR43" s="215"/>
      <c r="CS43" s="215"/>
      <c r="CT43" s="215"/>
      <c r="CU43" s="215"/>
      <c r="CV43" s="215"/>
      <c r="CW43" s="215"/>
      <c r="CX43" s="215"/>
      <c r="CY43" s="215"/>
      <c r="CZ43" s="215"/>
      <c r="DA43" s="215"/>
      <c r="DB43" s="215"/>
      <c r="DC43" s="215"/>
      <c r="DD43" s="215"/>
      <c r="DE43" s="215"/>
      <c r="DF43" s="215"/>
      <c r="DG43" s="215"/>
      <c r="DH43" s="215"/>
      <c r="DI43" s="215"/>
      <c r="DJ43" s="215"/>
      <c r="DK43" s="215"/>
      <c r="DL43" s="215"/>
      <c r="DM43" s="215"/>
      <c r="DN43" s="215"/>
      <c r="DO43" s="215"/>
      <c r="DP43" s="215"/>
      <c r="DQ43" s="215"/>
      <c r="DR43" s="215"/>
      <c r="DS43" s="215"/>
      <c r="DT43" s="215"/>
      <c r="DU43" s="215"/>
      <c r="DV43" s="215"/>
      <c r="DW43" s="215"/>
      <c r="DX43" s="215"/>
      <c r="DY43" s="167"/>
      <c r="DZ43" s="167"/>
      <c r="EA43" s="167"/>
      <c r="EB43" s="167"/>
      <c r="EC43" s="167"/>
      <c r="ED43" s="167"/>
      <c r="EE43" s="167"/>
      <c r="EF43" s="167"/>
      <c r="EG43" s="167"/>
      <c r="EH43" s="167"/>
      <c r="EI43" s="167"/>
      <c r="EJ43" s="167"/>
      <c r="EK43" s="167"/>
      <c r="EL43" s="167"/>
      <c r="EM43" s="167"/>
      <c r="EN43" s="167"/>
      <c r="EO43" s="167"/>
      <c r="EP43" s="167"/>
      <c r="EQ43" s="167"/>
      <c r="ER43" s="167"/>
      <c r="ES43" s="167"/>
      <c r="ET43" s="167"/>
      <c r="EU43" s="167"/>
      <c r="EV43" s="167"/>
      <c r="EW43" s="167"/>
      <c r="EX43" s="167"/>
      <c r="EY43" s="167"/>
      <c r="EZ43" s="167"/>
      <c r="FA43" s="168" t="s">
        <v>83</v>
      </c>
      <c r="FB43" s="168"/>
      <c r="FC43" s="168"/>
      <c r="FD43" s="168"/>
      <c r="FE43" s="168"/>
      <c r="FF43" s="168"/>
      <c r="FG43" s="168"/>
      <c r="FH43" s="168"/>
      <c r="FI43" s="168"/>
    </row>
    <row r="44" spans="1:165" ht="30.75" customHeight="1">
      <c r="A44" s="169" t="s">
        <v>20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  <c r="BT44" s="170"/>
      <c r="BU44" s="170"/>
      <c r="BV44" s="170"/>
      <c r="BW44" s="170"/>
      <c r="BX44" s="170"/>
      <c r="BY44" s="170"/>
      <c r="BZ44" s="170"/>
      <c r="CA44" s="170"/>
      <c r="CB44" s="170"/>
      <c r="CC44" s="170"/>
      <c r="CD44" s="170"/>
      <c r="CE44" s="170"/>
      <c r="CF44" s="170"/>
      <c r="CG44" s="170"/>
      <c r="CH44" s="170"/>
      <c r="CI44" s="170"/>
      <c r="CJ44" s="170"/>
      <c r="CK44" s="170"/>
      <c r="CL44" s="170"/>
      <c r="CM44" s="170"/>
      <c r="CN44" s="170"/>
      <c r="CO44" s="170"/>
      <c r="CP44" s="170"/>
      <c r="CQ44" s="170"/>
      <c r="CR44" s="170"/>
      <c r="CS44" s="170"/>
      <c r="CT44" s="170"/>
      <c r="CU44" s="170"/>
      <c r="CV44" s="170"/>
      <c r="CW44" s="170"/>
      <c r="CX44" s="170"/>
      <c r="CY44" s="170"/>
      <c r="CZ44" s="170"/>
      <c r="DA44" s="170"/>
      <c r="DB44" s="170"/>
      <c r="DC44" s="170"/>
      <c r="DD44" s="170"/>
      <c r="DE44" s="170"/>
      <c r="DF44" s="170"/>
      <c r="DG44" s="170"/>
      <c r="DH44" s="170"/>
      <c r="DI44" s="170"/>
      <c r="DJ44" s="170"/>
      <c r="DK44" s="170"/>
      <c r="DL44" s="170"/>
      <c r="DM44" s="170"/>
      <c r="DN44" s="170"/>
      <c r="DO44" s="170"/>
      <c r="DP44" s="170"/>
      <c r="DQ44" s="170"/>
      <c r="DR44" s="170"/>
      <c r="DS44" s="170"/>
      <c r="DT44" s="170"/>
      <c r="DU44" s="170"/>
      <c r="DV44" s="170"/>
      <c r="DW44" s="170"/>
      <c r="DX44" s="171"/>
      <c r="DY44" s="167"/>
      <c r="DZ44" s="167"/>
      <c r="EA44" s="167"/>
      <c r="EB44" s="167"/>
      <c r="EC44" s="167"/>
      <c r="ED44" s="167"/>
      <c r="EE44" s="167"/>
      <c r="EF44" s="167"/>
      <c r="EG44" s="167"/>
      <c r="EH44" s="167"/>
      <c r="EI44" s="167"/>
      <c r="EJ44" s="167"/>
      <c r="EK44" s="167"/>
      <c r="EL44" s="167"/>
      <c r="EM44" s="167"/>
      <c r="EN44" s="167"/>
      <c r="EO44" s="167"/>
      <c r="EP44" s="167"/>
      <c r="EQ44" s="167"/>
      <c r="ER44" s="167"/>
      <c r="ES44" s="167"/>
      <c r="ET44" s="167"/>
      <c r="EU44" s="167"/>
      <c r="EV44" s="167"/>
      <c r="EW44" s="167"/>
      <c r="EX44" s="167"/>
      <c r="EY44" s="167"/>
      <c r="EZ44" s="167"/>
      <c r="FA44" s="168" t="s">
        <v>83</v>
      </c>
      <c r="FB44" s="168"/>
      <c r="FC44" s="168"/>
      <c r="FD44" s="168"/>
      <c r="FE44" s="168"/>
      <c r="FF44" s="168"/>
      <c r="FG44" s="168"/>
      <c r="FH44" s="168"/>
      <c r="FI44" s="168"/>
    </row>
    <row r="45" spans="1:165" ht="34.5" customHeight="1">
      <c r="A45" s="172" t="s">
        <v>85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2"/>
      <c r="CJ45" s="172"/>
      <c r="CK45" s="172"/>
      <c r="CL45" s="172"/>
      <c r="CM45" s="172"/>
      <c r="CN45" s="172"/>
      <c r="CO45" s="172"/>
      <c r="CP45" s="172"/>
      <c r="CQ45" s="172"/>
      <c r="CR45" s="172"/>
      <c r="CS45" s="172"/>
      <c r="CT45" s="172"/>
      <c r="CU45" s="172"/>
      <c r="CV45" s="172"/>
      <c r="CW45" s="172"/>
      <c r="CX45" s="172"/>
      <c r="CY45" s="172"/>
      <c r="CZ45" s="172"/>
      <c r="DA45" s="172"/>
      <c r="DB45" s="172"/>
      <c r="DC45" s="172"/>
      <c r="DD45" s="172"/>
      <c r="DE45" s="172"/>
      <c r="DF45" s="172"/>
      <c r="DG45" s="172"/>
      <c r="DH45" s="172"/>
      <c r="DI45" s="172"/>
      <c r="DJ45" s="172"/>
      <c r="DK45" s="172"/>
      <c r="DL45" s="172"/>
      <c r="DM45" s="172"/>
      <c r="DN45" s="172"/>
      <c r="DO45" s="172"/>
      <c r="DP45" s="172"/>
      <c r="DQ45" s="172"/>
      <c r="DR45" s="172"/>
      <c r="DS45" s="172"/>
      <c r="DT45" s="172"/>
      <c r="DU45" s="172"/>
      <c r="DV45" s="172"/>
      <c r="DW45" s="172"/>
      <c r="DX45" s="172"/>
      <c r="DY45" s="172"/>
      <c r="DZ45" s="172"/>
      <c r="EA45" s="172"/>
      <c r="EB45" s="172"/>
      <c r="EC45" s="172"/>
      <c r="ED45" s="172"/>
      <c r="EE45" s="172"/>
      <c r="EF45" s="172"/>
      <c r="EG45" s="172"/>
      <c r="EH45" s="172"/>
      <c r="EI45" s="172"/>
      <c r="EJ45" s="172"/>
      <c r="EK45" s="172"/>
      <c r="EL45" s="172"/>
      <c r="EM45" s="172"/>
      <c r="EN45" s="172"/>
      <c r="EO45" s="172"/>
      <c r="EP45" s="172"/>
      <c r="EQ45" s="172"/>
      <c r="ER45" s="172"/>
      <c r="ES45" s="172"/>
      <c r="ET45" s="172"/>
      <c r="EU45" s="172"/>
      <c r="EV45" s="172"/>
      <c r="EW45" s="172"/>
      <c r="EX45" s="172"/>
      <c r="EY45" s="172"/>
      <c r="EZ45" s="172"/>
      <c r="FA45" s="172"/>
      <c r="FB45" s="172"/>
      <c r="FC45" s="172"/>
      <c r="FD45" s="172"/>
      <c r="FE45" s="172"/>
      <c r="FF45" s="172"/>
      <c r="FG45" s="172"/>
      <c r="FH45" s="172"/>
      <c r="FI45" s="172"/>
    </row>
    <row r="46" spans="1:165" ht="21" customHeight="1">
      <c r="A46" s="169" t="s">
        <v>88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70"/>
      <c r="BW46" s="170"/>
      <c r="BX46" s="170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0"/>
      <c r="CK46" s="170"/>
      <c r="CL46" s="170"/>
      <c r="CM46" s="170"/>
      <c r="CN46" s="170"/>
      <c r="CO46" s="170"/>
      <c r="CP46" s="170"/>
      <c r="CQ46" s="170"/>
      <c r="CR46" s="170"/>
      <c r="CS46" s="170"/>
      <c r="CT46" s="170"/>
      <c r="CU46" s="170"/>
      <c r="CV46" s="170"/>
      <c r="CW46" s="170"/>
      <c r="CX46" s="170"/>
      <c r="CY46" s="170"/>
      <c r="CZ46" s="170"/>
      <c r="DA46" s="170"/>
      <c r="DB46" s="170"/>
      <c r="DC46" s="170"/>
      <c r="DD46" s="170"/>
      <c r="DE46" s="170"/>
      <c r="DF46" s="170"/>
      <c r="DG46" s="170"/>
      <c r="DH46" s="170"/>
      <c r="DI46" s="170"/>
      <c r="DJ46" s="170"/>
      <c r="DK46" s="170"/>
      <c r="DL46" s="170"/>
      <c r="DM46" s="170"/>
      <c r="DN46" s="170"/>
      <c r="DO46" s="170"/>
      <c r="DP46" s="170"/>
      <c r="DQ46" s="170"/>
      <c r="DR46" s="170"/>
      <c r="DS46" s="170"/>
      <c r="DT46" s="170"/>
      <c r="DU46" s="170"/>
      <c r="DV46" s="170"/>
      <c r="DW46" s="170"/>
      <c r="DX46" s="171"/>
      <c r="DY46" s="167" t="s">
        <v>132</v>
      </c>
      <c r="DZ46" s="167"/>
      <c r="EA46" s="167"/>
      <c r="EB46" s="167"/>
      <c r="EC46" s="167"/>
      <c r="ED46" s="167"/>
      <c r="EE46" s="167"/>
      <c r="EF46" s="167"/>
      <c r="EG46" s="167"/>
      <c r="EH46" s="167"/>
      <c r="EI46" s="167"/>
      <c r="EJ46" s="167"/>
      <c r="EK46" s="167"/>
      <c r="EL46" s="167"/>
      <c r="EM46" s="167"/>
      <c r="EN46" s="167"/>
      <c r="EO46" s="167"/>
      <c r="EP46" s="167"/>
      <c r="EQ46" s="167"/>
      <c r="ER46" s="167"/>
      <c r="ES46" s="167"/>
      <c r="ET46" s="167"/>
      <c r="EU46" s="167"/>
      <c r="EV46" s="167"/>
      <c r="EW46" s="167"/>
      <c r="EX46" s="167"/>
      <c r="EY46" s="167"/>
      <c r="EZ46" s="167"/>
      <c r="FA46" s="168" t="s">
        <v>83</v>
      </c>
      <c r="FB46" s="168"/>
      <c r="FC46" s="168"/>
      <c r="FD46" s="168"/>
      <c r="FE46" s="168"/>
      <c r="FF46" s="168"/>
      <c r="FG46" s="168"/>
      <c r="FH46" s="168"/>
      <c r="FI46" s="168"/>
    </row>
    <row r="47" spans="1:165" ht="33.75" customHeight="1">
      <c r="A47" s="169" t="s">
        <v>21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0"/>
      <c r="BW47" s="170"/>
      <c r="BX47" s="170"/>
      <c r="BY47" s="170"/>
      <c r="BZ47" s="170"/>
      <c r="CA47" s="170"/>
      <c r="CB47" s="170"/>
      <c r="CC47" s="170"/>
      <c r="CD47" s="170"/>
      <c r="CE47" s="170"/>
      <c r="CF47" s="170"/>
      <c r="CG47" s="170"/>
      <c r="CH47" s="170"/>
      <c r="CI47" s="170"/>
      <c r="CJ47" s="170"/>
      <c r="CK47" s="170"/>
      <c r="CL47" s="170"/>
      <c r="CM47" s="170"/>
      <c r="CN47" s="170"/>
      <c r="CO47" s="170"/>
      <c r="CP47" s="170"/>
      <c r="CQ47" s="170"/>
      <c r="CR47" s="170"/>
      <c r="CS47" s="170"/>
      <c r="CT47" s="170"/>
      <c r="CU47" s="170"/>
      <c r="CV47" s="170"/>
      <c r="CW47" s="170"/>
      <c r="CX47" s="170"/>
      <c r="CY47" s="170"/>
      <c r="CZ47" s="170"/>
      <c r="DA47" s="170"/>
      <c r="DB47" s="170"/>
      <c r="DC47" s="170"/>
      <c r="DD47" s="170"/>
      <c r="DE47" s="170"/>
      <c r="DF47" s="170"/>
      <c r="DG47" s="170"/>
      <c r="DH47" s="170"/>
      <c r="DI47" s="170"/>
      <c r="DJ47" s="170"/>
      <c r="DK47" s="170"/>
      <c r="DL47" s="170"/>
      <c r="DM47" s="170"/>
      <c r="DN47" s="170"/>
      <c r="DO47" s="170"/>
      <c r="DP47" s="170"/>
      <c r="DQ47" s="170"/>
      <c r="DR47" s="170"/>
      <c r="DS47" s="170"/>
      <c r="DT47" s="170"/>
      <c r="DU47" s="170"/>
      <c r="DV47" s="170"/>
      <c r="DW47" s="170"/>
      <c r="DX47" s="171"/>
      <c r="DY47" s="167">
        <v>11881324.57</v>
      </c>
      <c r="DZ47" s="167"/>
      <c r="EA47" s="167"/>
      <c r="EB47" s="167"/>
      <c r="EC47" s="167"/>
      <c r="ED47" s="167"/>
      <c r="EE47" s="167"/>
      <c r="EF47" s="167"/>
      <c r="EG47" s="167"/>
      <c r="EH47" s="167"/>
      <c r="EI47" s="167"/>
      <c r="EJ47" s="167"/>
      <c r="EK47" s="167"/>
      <c r="EL47" s="167"/>
      <c r="EM47" s="167"/>
      <c r="EN47" s="167"/>
      <c r="EO47" s="167"/>
      <c r="EP47" s="167"/>
      <c r="EQ47" s="167"/>
      <c r="ER47" s="167"/>
      <c r="ES47" s="167"/>
      <c r="ET47" s="167"/>
      <c r="EU47" s="167"/>
      <c r="EV47" s="167"/>
      <c r="EW47" s="167"/>
      <c r="EX47" s="167"/>
      <c r="EY47" s="167"/>
      <c r="EZ47" s="167"/>
      <c r="FA47" s="168" t="s">
        <v>83</v>
      </c>
      <c r="FB47" s="168"/>
      <c r="FC47" s="168"/>
      <c r="FD47" s="168"/>
      <c r="FE47" s="168"/>
      <c r="FF47" s="168"/>
      <c r="FG47" s="168"/>
      <c r="FH47" s="168"/>
      <c r="FI47" s="168"/>
    </row>
    <row r="48" spans="1:165" ht="13.9" customHeight="1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29"/>
      <c r="FA48" s="29"/>
      <c r="FB48" s="17"/>
      <c r="FC48" s="17"/>
      <c r="FD48" s="17"/>
      <c r="FE48" s="17"/>
      <c r="FF48" s="17"/>
      <c r="FG48" s="17"/>
      <c r="FH48" s="17"/>
      <c r="FI48" s="17"/>
    </row>
    <row r="49" spans="1:165" ht="14.25">
      <c r="A49" s="162" t="s">
        <v>105</v>
      </c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/>
      <c r="DP49" s="162"/>
      <c r="DQ49" s="162"/>
      <c r="DR49" s="162"/>
      <c r="DS49" s="162"/>
      <c r="DT49" s="162"/>
      <c r="DU49" s="162"/>
      <c r="DV49" s="162"/>
      <c r="DW49" s="162"/>
      <c r="DX49" s="162"/>
      <c r="DY49" s="162"/>
      <c r="DZ49" s="162"/>
      <c r="EA49" s="162"/>
      <c r="EB49" s="162"/>
      <c r="EC49" s="162"/>
      <c r="ED49" s="162"/>
      <c r="EE49" s="162"/>
      <c r="EF49" s="162"/>
      <c r="EG49" s="162"/>
      <c r="EH49" s="162"/>
      <c r="EI49" s="162"/>
      <c r="EJ49" s="162"/>
      <c r="EK49" s="162"/>
      <c r="EL49" s="162"/>
      <c r="EM49" s="162"/>
      <c r="EN49" s="162"/>
      <c r="EO49" s="162"/>
      <c r="EP49" s="162"/>
      <c r="EQ49" s="162"/>
      <c r="ER49" s="162"/>
      <c r="ES49" s="162"/>
      <c r="ET49" s="162"/>
      <c r="EU49" s="162"/>
      <c r="EV49" s="162"/>
      <c r="EW49" s="162"/>
      <c r="EX49" s="162"/>
      <c r="EY49" s="162"/>
      <c r="EZ49" s="162"/>
      <c r="FA49" s="162"/>
      <c r="FB49" s="162"/>
      <c r="FC49" s="162"/>
      <c r="FD49" s="162"/>
      <c r="FE49" s="162"/>
      <c r="FF49" s="162"/>
      <c r="FG49" s="162"/>
      <c r="FH49" s="162"/>
      <c r="FI49" s="162"/>
    </row>
    <row r="50" spans="1:165" ht="15" customHeight="1">
      <c r="A50" s="162" t="s">
        <v>86</v>
      </c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  <c r="CW50" s="162"/>
      <c r="CX50" s="162"/>
      <c r="CY50" s="162"/>
      <c r="CZ50" s="162"/>
      <c r="DA50" s="162"/>
      <c r="DB50" s="162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2"/>
      <c r="DQ50" s="162"/>
      <c r="DR50" s="162"/>
      <c r="DS50" s="162"/>
      <c r="DT50" s="162"/>
      <c r="DU50" s="162"/>
      <c r="DV50" s="162"/>
      <c r="DW50" s="162"/>
      <c r="DX50" s="162"/>
      <c r="DY50" s="162"/>
      <c r="DZ50" s="162"/>
      <c r="EA50" s="162"/>
      <c r="EB50" s="162"/>
      <c r="EC50" s="162"/>
      <c r="ED50" s="162"/>
      <c r="EE50" s="162"/>
      <c r="EF50" s="162"/>
      <c r="EG50" s="162"/>
      <c r="EH50" s="162"/>
      <c r="EI50" s="162"/>
      <c r="EJ50" s="162"/>
      <c r="EK50" s="162"/>
      <c r="EL50" s="162"/>
      <c r="EM50" s="162"/>
      <c r="EN50" s="162"/>
      <c r="EO50" s="162"/>
      <c r="EP50" s="162"/>
      <c r="EQ50" s="162"/>
      <c r="ER50" s="162"/>
      <c r="ES50" s="162"/>
      <c r="ET50" s="162"/>
      <c r="EU50" s="162"/>
      <c r="EV50" s="162"/>
      <c r="EW50" s="162"/>
      <c r="EX50" s="162"/>
      <c r="EY50" s="162"/>
      <c r="EZ50" s="163"/>
      <c r="FA50" s="164"/>
      <c r="FB50" s="164"/>
      <c r="FC50" s="164"/>
      <c r="FD50" s="164"/>
      <c r="FE50" s="164"/>
      <c r="FF50" s="164"/>
      <c r="FG50" s="164"/>
      <c r="FH50" s="164"/>
      <c r="FI50" s="164"/>
    </row>
    <row r="51" spans="1:165" ht="14.25">
      <c r="A51" s="159" t="s">
        <v>87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  <c r="CB51" s="159"/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159"/>
      <c r="CY51" s="159"/>
      <c r="CZ51" s="159"/>
      <c r="DA51" s="159"/>
      <c r="DB51" s="159"/>
      <c r="DC51" s="159"/>
      <c r="DD51" s="159"/>
      <c r="DE51" s="159"/>
      <c r="DF51" s="159"/>
      <c r="DG51" s="159"/>
      <c r="DH51" s="159"/>
      <c r="DI51" s="159"/>
      <c r="DJ51" s="159"/>
      <c r="DK51" s="159"/>
      <c r="DL51" s="159"/>
      <c r="DM51" s="159"/>
      <c r="DN51" s="159"/>
      <c r="DO51" s="159"/>
      <c r="DP51" s="159"/>
      <c r="DQ51" s="159"/>
      <c r="DR51" s="159"/>
      <c r="DS51" s="159"/>
      <c r="DT51" s="159"/>
      <c r="DU51" s="159"/>
      <c r="DV51" s="159"/>
      <c r="DW51" s="159"/>
      <c r="DX51" s="159"/>
      <c r="DY51" s="159"/>
      <c r="DZ51" s="159"/>
      <c r="EA51" s="159"/>
      <c r="EB51" s="159"/>
      <c r="EC51" s="159"/>
      <c r="ED51" s="159"/>
      <c r="EE51" s="159"/>
      <c r="EF51" s="159"/>
      <c r="EG51" s="159"/>
      <c r="EH51" s="159"/>
      <c r="EI51" s="159"/>
      <c r="EJ51" s="159"/>
      <c r="EK51" s="159"/>
      <c r="EL51" s="159"/>
      <c r="EM51" s="159"/>
      <c r="EN51" s="159"/>
      <c r="EO51" s="159"/>
      <c r="EP51" s="159"/>
      <c r="EQ51" s="159"/>
      <c r="ER51" s="159"/>
      <c r="ES51" s="159"/>
      <c r="ET51" s="159"/>
      <c r="EU51" s="159"/>
      <c r="EV51" s="159"/>
      <c r="EW51" s="159"/>
      <c r="EX51" s="159"/>
      <c r="EY51" s="159"/>
      <c r="EZ51" s="160"/>
      <c r="FA51" s="160"/>
      <c r="FB51" s="160"/>
      <c r="FC51" s="160"/>
      <c r="FD51" s="160"/>
      <c r="FE51" s="160"/>
      <c r="FF51" s="160"/>
      <c r="FG51" s="160"/>
      <c r="FH51" s="160"/>
      <c r="FI51" s="160"/>
    </row>
    <row r="52" spans="1:165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</row>
    <row r="53" spans="1:165" ht="15">
      <c r="A53" s="161" t="s">
        <v>15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1" t="s">
        <v>16</v>
      </c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1"/>
      <c r="CB53" s="161"/>
      <c r="CC53" s="161"/>
      <c r="CD53" s="161"/>
      <c r="CE53" s="161"/>
      <c r="CF53" s="161"/>
      <c r="CG53" s="161"/>
      <c r="CH53" s="161"/>
      <c r="CI53" s="161"/>
      <c r="CJ53" s="161"/>
      <c r="CK53" s="161"/>
      <c r="CL53" s="161"/>
      <c r="CM53" s="161"/>
      <c r="CN53" s="161"/>
      <c r="CO53" s="161"/>
      <c r="CP53" s="161"/>
      <c r="CQ53" s="161"/>
      <c r="CR53" s="161"/>
      <c r="CS53" s="161"/>
      <c r="CT53" s="161"/>
      <c r="CU53" s="161"/>
      <c r="CV53" s="161"/>
      <c r="CW53" s="161"/>
      <c r="CX53" s="161"/>
      <c r="CY53" s="161"/>
      <c r="CZ53" s="161"/>
      <c r="DA53" s="161"/>
      <c r="DB53" s="161"/>
      <c r="DC53" s="161"/>
      <c r="DD53" s="161"/>
      <c r="DE53" s="161"/>
      <c r="DF53" s="161"/>
      <c r="DG53" s="161"/>
      <c r="DH53" s="161"/>
      <c r="DI53" s="161"/>
      <c r="DJ53" s="161"/>
      <c r="DK53" s="161"/>
      <c r="DL53" s="161"/>
      <c r="DM53" s="161"/>
      <c r="DN53" s="161"/>
      <c r="DO53" s="161"/>
      <c r="DP53" s="161"/>
      <c r="DQ53" s="161" t="s">
        <v>120</v>
      </c>
      <c r="DR53" s="161"/>
      <c r="DS53" s="161"/>
      <c r="DT53" s="161"/>
      <c r="DU53" s="161"/>
      <c r="DV53" s="161"/>
      <c r="DW53" s="161"/>
      <c r="DX53" s="161"/>
      <c r="DY53" s="161"/>
      <c r="DZ53" s="161"/>
      <c r="EA53" s="161"/>
      <c r="EB53" s="161"/>
      <c r="EC53" s="161"/>
      <c r="ED53" s="161"/>
      <c r="EE53" s="161"/>
      <c r="EF53" s="161"/>
      <c r="EG53" s="161"/>
      <c r="EH53" s="161"/>
      <c r="EI53" s="161"/>
      <c r="EJ53" s="161"/>
      <c r="EK53" s="161"/>
      <c r="EL53" s="161"/>
      <c r="EM53" s="161"/>
      <c r="EN53" s="161"/>
      <c r="EO53" s="161"/>
      <c r="EP53" s="161"/>
      <c r="EQ53" s="161"/>
      <c r="ER53" s="161"/>
      <c r="ES53" s="161"/>
      <c r="ET53" s="161"/>
      <c r="EU53" s="161"/>
      <c r="EV53" s="161"/>
      <c r="EW53" s="161"/>
      <c r="EX53" s="161"/>
      <c r="EY53" s="161"/>
      <c r="EZ53" s="161"/>
      <c r="FA53" s="161"/>
      <c r="FB53" s="161"/>
      <c r="FC53" s="161"/>
      <c r="FD53" s="161"/>
      <c r="FE53" s="161"/>
      <c r="FF53" s="161"/>
      <c r="FG53" s="161"/>
      <c r="FH53" s="161"/>
      <c r="FI53" s="161"/>
    </row>
    <row r="54" spans="1:165" ht="15">
      <c r="A54" s="161">
        <v>1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61">
        <v>2</v>
      </c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161"/>
      <c r="CC54" s="161"/>
      <c r="CD54" s="161"/>
      <c r="CE54" s="161"/>
      <c r="CF54" s="161"/>
      <c r="CG54" s="161"/>
      <c r="CH54" s="161"/>
      <c r="CI54" s="161"/>
      <c r="CJ54" s="161"/>
      <c r="CK54" s="161"/>
      <c r="CL54" s="161"/>
      <c r="CM54" s="161"/>
      <c r="CN54" s="161"/>
      <c r="CO54" s="161"/>
      <c r="CP54" s="161"/>
      <c r="CQ54" s="161"/>
      <c r="CR54" s="161"/>
      <c r="CS54" s="161"/>
      <c r="CT54" s="161"/>
      <c r="CU54" s="161"/>
      <c r="CV54" s="161"/>
      <c r="CW54" s="161"/>
      <c r="CX54" s="161"/>
      <c r="CY54" s="161"/>
      <c r="CZ54" s="161"/>
      <c r="DA54" s="161"/>
      <c r="DB54" s="161"/>
      <c r="DC54" s="161"/>
      <c r="DD54" s="161"/>
      <c r="DE54" s="161"/>
      <c r="DF54" s="161"/>
      <c r="DG54" s="161"/>
      <c r="DH54" s="161"/>
      <c r="DI54" s="161"/>
      <c r="DJ54" s="161"/>
      <c r="DK54" s="161"/>
      <c r="DL54" s="161"/>
      <c r="DM54" s="161"/>
      <c r="DN54" s="161"/>
      <c r="DO54" s="161"/>
      <c r="DP54" s="161"/>
      <c r="DQ54" s="161">
        <v>3</v>
      </c>
      <c r="DR54" s="161"/>
      <c r="DS54" s="161"/>
      <c r="DT54" s="161"/>
      <c r="DU54" s="161"/>
      <c r="DV54" s="161"/>
      <c r="DW54" s="161"/>
      <c r="DX54" s="161"/>
      <c r="DY54" s="161"/>
      <c r="DZ54" s="161"/>
      <c r="EA54" s="161"/>
      <c r="EB54" s="161"/>
      <c r="EC54" s="161"/>
      <c r="ED54" s="161"/>
      <c r="EE54" s="161"/>
      <c r="EF54" s="161"/>
      <c r="EG54" s="161"/>
      <c r="EH54" s="161"/>
      <c r="EI54" s="161"/>
      <c r="EJ54" s="161"/>
      <c r="EK54" s="161"/>
      <c r="EL54" s="161"/>
      <c r="EM54" s="161"/>
      <c r="EN54" s="161"/>
      <c r="EO54" s="161"/>
      <c r="EP54" s="161"/>
      <c r="EQ54" s="161"/>
      <c r="ER54" s="161"/>
      <c r="ES54" s="161"/>
      <c r="ET54" s="161"/>
      <c r="EU54" s="161"/>
      <c r="EV54" s="161"/>
      <c r="EW54" s="161"/>
      <c r="EX54" s="161"/>
      <c r="EY54" s="161"/>
      <c r="EZ54" s="161"/>
      <c r="FA54" s="161"/>
      <c r="FB54" s="161"/>
      <c r="FC54" s="161"/>
      <c r="FD54" s="161"/>
      <c r="FE54" s="161"/>
      <c r="FF54" s="161"/>
      <c r="FG54" s="161"/>
      <c r="FH54" s="161"/>
      <c r="FI54" s="161"/>
    </row>
    <row r="55" spans="1:165" ht="15">
      <c r="A55" s="157">
        <v>1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8" t="s">
        <v>17</v>
      </c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58"/>
      <c r="DF55" s="158"/>
      <c r="DG55" s="158"/>
      <c r="DH55" s="158"/>
      <c r="DI55" s="158"/>
      <c r="DJ55" s="158"/>
      <c r="DK55" s="158"/>
      <c r="DL55" s="158"/>
      <c r="DM55" s="158"/>
      <c r="DN55" s="158"/>
      <c r="DO55" s="158"/>
      <c r="DP55" s="158"/>
      <c r="DQ55" s="156">
        <v>50625297.850000001</v>
      </c>
      <c r="DR55" s="157"/>
      <c r="DS55" s="157"/>
      <c r="DT55" s="157"/>
      <c r="DU55" s="157"/>
      <c r="DV55" s="157"/>
      <c r="DW55" s="157"/>
      <c r="DX55" s="157"/>
      <c r="DY55" s="157"/>
      <c r="DZ55" s="157"/>
      <c r="EA55" s="157"/>
      <c r="EB55" s="157"/>
      <c r="EC55" s="157"/>
      <c r="ED55" s="157"/>
      <c r="EE55" s="157"/>
      <c r="EF55" s="157"/>
      <c r="EG55" s="157"/>
      <c r="EH55" s="157"/>
      <c r="EI55" s="157"/>
      <c r="EJ55" s="157"/>
      <c r="EK55" s="157"/>
      <c r="EL55" s="157"/>
      <c r="EM55" s="157"/>
      <c r="EN55" s="157"/>
      <c r="EO55" s="157"/>
      <c r="EP55" s="157"/>
      <c r="EQ55" s="157"/>
      <c r="ER55" s="157"/>
      <c r="ES55" s="157"/>
      <c r="ET55" s="157"/>
      <c r="EU55" s="157"/>
      <c r="EV55" s="157"/>
      <c r="EW55" s="157"/>
      <c r="EX55" s="157"/>
      <c r="EY55" s="157"/>
      <c r="EZ55" s="157"/>
      <c r="FA55" s="157"/>
      <c r="FB55" s="157"/>
      <c r="FC55" s="157"/>
      <c r="FD55" s="157"/>
      <c r="FE55" s="157"/>
      <c r="FF55" s="157"/>
      <c r="FG55" s="157"/>
      <c r="FH55" s="157"/>
      <c r="FI55" s="157"/>
    </row>
    <row r="56" spans="1:165" ht="30.2" customHeight="1">
      <c r="A56" s="157"/>
      <c r="B56" s="157"/>
      <c r="C56" s="157"/>
      <c r="D56" s="157"/>
      <c r="E56" s="157"/>
      <c r="F56" s="157"/>
      <c r="G56" s="157"/>
      <c r="H56" s="157"/>
      <c r="I56" s="157"/>
      <c r="J56" s="157"/>
      <c r="K56" s="158" t="s">
        <v>89</v>
      </c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58"/>
      <c r="DC56" s="158"/>
      <c r="DD56" s="158"/>
      <c r="DE56" s="158"/>
      <c r="DF56" s="158"/>
      <c r="DG56" s="158"/>
      <c r="DH56" s="158"/>
      <c r="DI56" s="158"/>
      <c r="DJ56" s="158"/>
      <c r="DK56" s="158"/>
      <c r="DL56" s="158"/>
      <c r="DM56" s="158"/>
      <c r="DN56" s="158"/>
      <c r="DO56" s="158"/>
      <c r="DP56" s="158"/>
      <c r="DQ56" s="156">
        <v>28696894.199999999</v>
      </c>
      <c r="DR56" s="157"/>
      <c r="DS56" s="157"/>
      <c r="DT56" s="157"/>
      <c r="DU56" s="157"/>
      <c r="DV56" s="157"/>
      <c r="DW56" s="157"/>
      <c r="DX56" s="157"/>
      <c r="DY56" s="157"/>
      <c r="DZ56" s="157"/>
      <c r="EA56" s="157"/>
      <c r="EB56" s="157"/>
      <c r="EC56" s="157"/>
      <c r="ED56" s="157"/>
      <c r="EE56" s="157"/>
      <c r="EF56" s="157"/>
      <c r="EG56" s="157"/>
      <c r="EH56" s="157"/>
      <c r="EI56" s="157"/>
      <c r="EJ56" s="157"/>
      <c r="EK56" s="157"/>
      <c r="EL56" s="157"/>
      <c r="EM56" s="157"/>
      <c r="EN56" s="157"/>
      <c r="EO56" s="157"/>
      <c r="EP56" s="157"/>
      <c r="EQ56" s="157"/>
      <c r="ER56" s="157"/>
      <c r="ES56" s="157"/>
      <c r="ET56" s="157"/>
      <c r="EU56" s="157"/>
      <c r="EV56" s="157"/>
      <c r="EW56" s="157"/>
      <c r="EX56" s="157"/>
      <c r="EY56" s="157"/>
      <c r="EZ56" s="157"/>
      <c r="FA56" s="157"/>
      <c r="FB56" s="157"/>
      <c r="FC56" s="157"/>
      <c r="FD56" s="157"/>
      <c r="FE56" s="157"/>
      <c r="FF56" s="157"/>
      <c r="FG56" s="157"/>
      <c r="FH56" s="157"/>
      <c r="FI56" s="157"/>
    </row>
    <row r="57" spans="1:165" ht="15">
      <c r="A57" s="157"/>
      <c r="B57" s="157"/>
      <c r="C57" s="157"/>
      <c r="D57" s="157"/>
      <c r="E57" s="157"/>
      <c r="F57" s="157"/>
      <c r="G57" s="157"/>
      <c r="H57" s="157"/>
      <c r="I57" s="157"/>
      <c r="J57" s="157"/>
      <c r="K57" s="158" t="s">
        <v>90</v>
      </c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58"/>
      <c r="DH57" s="158"/>
      <c r="DI57" s="158"/>
      <c r="DJ57" s="158"/>
      <c r="DK57" s="158"/>
      <c r="DL57" s="158"/>
      <c r="DM57" s="158"/>
      <c r="DN57" s="158"/>
      <c r="DO57" s="158"/>
      <c r="DP57" s="158"/>
      <c r="DQ57" s="156">
        <v>21837146.460000001</v>
      </c>
      <c r="DR57" s="157"/>
      <c r="DS57" s="157"/>
      <c r="DT57" s="157"/>
      <c r="DU57" s="157"/>
      <c r="DV57" s="157"/>
      <c r="DW57" s="157"/>
      <c r="DX57" s="157"/>
      <c r="DY57" s="157"/>
      <c r="DZ57" s="157"/>
      <c r="EA57" s="157"/>
      <c r="EB57" s="157"/>
      <c r="EC57" s="157"/>
      <c r="ED57" s="157"/>
      <c r="EE57" s="157"/>
      <c r="EF57" s="157"/>
      <c r="EG57" s="157"/>
      <c r="EH57" s="157"/>
      <c r="EI57" s="157"/>
      <c r="EJ57" s="157"/>
      <c r="EK57" s="157"/>
      <c r="EL57" s="157"/>
      <c r="EM57" s="157"/>
      <c r="EN57" s="157"/>
      <c r="EO57" s="157"/>
      <c r="EP57" s="157"/>
      <c r="EQ57" s="157"/>
      <c r="ER57" s="157"/>
      <c r="ES57" s="157"/>
      <c r="ET57" s="157"/>
      <c r="EU57" s="157"/>
      <c r="EV57" s="157"/>
      <c r="EW57" s="157"/>
      <c r="EX57" s="157"/>
      <c r="EY57" s="157"/>
      <c r="EZ57" s="157"/>
      <c r="FA57" s="157"/>
      <c r="FB57" s="157"/>
      <c r="FC57" s="157"/>
      <c r="FD57" s="157"/>
      <c r="FE57" s="157"/>
      <c r="FF57" s="157"/>
      <c r="FG57" s="157"/>
      <c r="FH57" s="157"/>
      <c r="FI57" s="157"/>
    </row>
    <row r="58" spans="1:165" ht="17.25" customHeight="1">
      <c r="A58" s="157"/>
      <c r="B58" s="157"/>
      <c r="C58" s="157"/>
      <c r="D58" s="157"/>
      <c r="E58" s="157"/>
      <c r="F58" s="157"/>
      <c r="G58" s="157"/>
      <c r="H58" s="157"/>
      <c r="I58" s="157"/>
      <c r="J58" s="157"/>
      <c r="K58" s="158" t="s">
        <v>91</v>
      </c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8"/>
      <c r="DE58" s="158"/>
      <c r="DF58" s="158"/>
      <c r="DG58" s="158"/>
      <c r="DH58" s="158"/>
      <c r="DI58" s="158"/>
      <c r="DJ58" s="158"/>
      <c r="DK58" s="158"/>
      <c r="DL58" s="158"/>
      <c r="DM58" s="158"/>
      <c r="DN58" s="158"/>
      <c r="DO58" s="158"/>
      <c r="DP58" s="158"/>
      <c r="DQ58" s="156">
        <v>11881324.57</v>
      </c>
      <c r="DR58" s="157"/>
      <c r="DS58" s="157"/>
      <c r="DT58" s="157"/>
      <c r="DU58" s="157"/>
      <c r="DV58" s="157"/>
      <c r="DW58" s="157"/>
      <c r="DX58" s="157"/>
      <c r="DY58" s="157"/>
      <c r="DZ58" s="157"/>
      <c r="EA58" s="157"/>
      <c r="EB58" s="157"/>
      <c r="EC58" s="157"/>
      <c r="ED58" s="157"/>
      <c r="EE58" s="157"/>
      <c r="EF58" s="157"/>
      <c r="EG58" s="157"/>
      <c r="EH58" s="157"/>
      <c r="EI58" s="157"/>
      <c r="EJ58" s="157"/>
      <c r="EK58" s="157"/>
      <c r="EL58" s="157"/>
      <c r="EM58" s="157"/>
      <c r="EN58" s="157"/>
      <c r="EO58" s="157"/>
      <c r="EP58" s="157"/>
      <c r="EQ58" s="157"/>
      <c r="ER58" s="157"/>
      <c r="ES58" s="157"/>
      <c r="ET58" s="157"/>
      <c r="EU58" s="157"/>
      <c r="EV58" s="157"/>
      <c r="EW58" s="157"/>
      <c r="EX58" s="157"/>
      <c r="EY58" s="157"/>
      <c r="EZ58" s="157"/>
      <c r="FA58" s="157"/>
      <c r="FB58" s="157"/>
      <c r="FC58" s="157"/>
      <c r="FD58" s="157"/>
      <c r="FE58" s="157"/>
      <c r="FF58" s="157"/>
      <c r="FG58" s="157"/>
      <c r="FH58" s="157"/>
      <c r="FI58" s="157"/>
    </row>
    <row r="59" spans="1:165" ht="15">
      <c r="A59" s="157"/>
      <c r="B59" s="157"/>
      <c r="C59" s="157"/>
      <c r="D59" s="157"/>
      <c r="E59" s="157"/>
      <c r="F59" s="157"/>
      <c r="G59" s="157"/>
      <c r="H59" s="157"/>
      <c r="I59" s="157"/>
      <c r="J59" s="157"/>
      <c r="K59" s="158" t="s">
        <v>90</v>
      </c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8"/>
      <c r="DE59" s="158"/>
      <c r="DF59" s="158"/>
      <c r="DG59" s="158"/>
      <c r="DH59" s="158"/>
      <c r="DI59" s="158"/>
      <c r="DJ59" s="158"/>
      <c r="DK59" s="158"/>
      <c r="DL59" s="158"/>
      <c r="DM59" s="158"/>
      <c r="DN59" s="158"/>
      <c r="DO59" s="158"/>
      <c r="DP59" s="158"/>
      <c r="DQ59" s="156">
        <v>283177.52</v>
      </c>
      <c r="DR59" s="157"/>
      <c r="DS59" s="157"/>
      <c r="DT59" s="157"/>
      <c r="DU59" s="157"/>
      <c r="DV59" s="157"/>
      <c r="DW59" s="157"/>
      <c r="DX59" s="157"/>
      <c r="DY59" s="157"/>
      <c r="DZ59" s="157"/>
      <c r="EA59" s="157"/>
      <c r="EB59" s="157"/>
      <c r="EC59" s="157"/>
      <c r="ED59" s="157"/>
      <c r="EE59" s="157"/>
      <c r="EF59" s="157"/>
      <c r="EG59" s="157"/>
      <c r="EH59" s="157"/>
      <c r="EI59" s="157"/>
      <c r="EJ59" s="157"/>
      <c r="EK59" s="157"/>
      <c r="EL59" s="157"/>
      <c r="EM59" s="157"/>
      <c r="EN59" s="157"/>
      <c r="EO59" s="157"/>
      <c r="EP59" s="157"/>
      <c r="EQ59" s="157"/>
      <c r="ER59" s="157"/>
      <c r="ES59" s="157"/>
      <c r="ET59" s="157"/>
      <c r="EU59" s="157"/>
      <c r="EV59" s="157"/>
      <c r="EW59" s="157"/>
      <c r="EX59" s="157"/>
      <c r="EY59" s="157"/>
      <c r="EZ59" s="157"/>
      <c r="FA59" s="157"/>
      <c r="FB59" s="157"/>
      <c r="FC59" s="157"/>
      <c r="FD59" s="157"/>
      <c r="FE59" s="157"/>
      <c r="FF59" s="157"/>
      <c r="FG59" s="157"/>
      <c r="FH59" s="157"/>
      <c r="FI59" s="157"/>
    </row>
    <row r="60" spans="1:165" ht="15">
      <c r="A60" s="157">
        <v>2</v>
      </c>
      <c r="B60" s="157"/>
      <c r="C60" s="157"/>
      <c r="D60" s="157"/>
      <c r="E60" s="157"/>
      <c r="F60" s="157"/>
      <c r="G60" s="157"/>
      <c r="H60" s="157"/>
      <c r="I60" s="157"/>
      <c r="J60" s="157"/>
      <c r="K60" s="158" t="s">
        <v>22</v>
      </c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58"/>
      <c r="DF60" s="158"/>
      <c r="DG60" s="158"/>
      <c r="DH60" s="158"/>
      <c r="DI60" s="158"/>
      <c r="DJ60" s="158"/>
      <c r="DK60" s="158"/>
      <c r="DL60" s="158"/>
      <c r="DM60" s="158"/>
      <c r="DN60" s="158"/>
      <c r="DO60" s="158"/>
      <c r="DP60" s="158"/>
      <c r="DQ60" s="156"/>
      <c r="DR60" s="157"/>
      <c r="DS60" s="157"/>
      <c r="DT60" s="157"/>
      <c r="DU60" s="157"/>
      <c r="DV60" s="157"/>
      <c r="DW60" s="157"/>
      <c r="DX60" s="157"/>
      <c r="DY60" s="157"/>
      <c r="DZ60" s="157"/>
      <c r="EA60" s="157"/>
      <c r="EB60" s="157"/>
      <c r="EC60" s="157"/>
      <c r="ED60" s="157"/>
      <c r="EE60" s="157"/>
      <c r="EF60" s="157"/>
      <c r="EG60" s="157"/>
      <c r="EH60" s="157"/>
      <c r="EI60" s="157"/>
      <c r="EJ60" s="157"/>
      <c r="EK60" s="157"/>
      <c r="EL60" s="157"/>
      <c r="EM60" s="157"/>
      <c r="EN60" s="157"/>
      <c r="EO60" s="157"/>
      <c r="EP60" s="157"/>
      <c r="EQ60" s="157"/>
      <c r="ER60" s="157"/>
      <c r="ES60" s="157"/>
      <c r="ET60" s="157"/>
      <c r="EU60" s="157"/>
      <c r="EV60" s="157"/>
      <c r="EW60" s="157"/>
      <c r="EX60" s="157"/>
      <c r="EY60" s="157"/>
      <c r="EZ60" s="157"/>
      <c r="FA60" s="157"/>
      <c r="FB60" s="157"/>
      <c r="FC60" s="157"/>
      <c r="FD60" s="157"/>
      <c r="FE60" s="157"/>
      <c r="FF60" s="157"/>
      <c r="FG60" s="157"/>
      <c r="FH60" s="157"/>
      <c r="FI60" s="157"/>
    </row>
    <row r="61" spans="1:165" ht="15">
      <c r="A61" s="157"/>
      <c r="B61" s="157"/>
      <c r="C61" s="157"/>
      <c r="D61" s="157"/>
      <c r="E61" s="157"/>
      <c r="F61" s="157"/>
      <c r="G61" s="157"/>
      <c r="H61" s="157"/>
      <c r="I61" s="157"/>
      <c r="J61" s="157"/>
      <c r="K61" s="158" t="s">
        <v>23</v>
      </c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  <c r="DB61" s="158"/>
      <c r="DC61" s="158"/>
      <c r="DD61" s="158"/>
      <c r="DE61" s="158"/>
      <c r="DF61" s="158"/>
      <c r="DG61" s="158"/>
      <c r="DH61" s="158"/>
      <c r="DI61" s="158"/>
      <c r="DJ61" s="158"/>
      <c r="DK61" s="158"/>
      <c r="DL61" s="158"/>
      <c r="DM61" s="158"/>
      <c r="DN61" s="158"/>
      <c r="DO61" s="158"/>
      <c r="DP61" s="158"/>
      <c r="DQ61" s="156"/>
      <c r="DR61" s="157"/>
      <c r="DS61" s="157"/>
      <c r="DT61" s="157"/>
      <c r="DU61" s="157"/>
      <c r="DV61" s="157"/>
      <c r="DW61" s="157"/>
      <c r="DX61" s="157"/>
      <c r="DY61" s="157"/>
      <c r="DZ61" s="157"/>
      <c r="EA61" s="157"/>
      <c r="EB61" s="157"/>
      <c r="EC61" s="157"/>
      <c r="ED61" s="157"/>
      <c r="EE61" s="157"/>
      <c r="EF61" s="157"/>
      <c r="EG61" s="157"/>
      <c r="EH61" s="157"/>
      <c r="EI61" s="157"/>
      <c r="EJ61" s="157"/>
      <c r="EK61" s="157"/>
      <c r="EL61" s="157"/>
      <c r="EM61" s="157"/>
      <c r="EN61" s="157"/>
      <c r="EO61" s="157"/>
      <c r="EP61" s="157"/>
      <c r="EQ61" s="157"/>
      <c r="ER61" s="157"/>
      <c r="ES61" s="157"/>
      <c r="ET61" s="157"/>
      <c r="EU61" s="157"/>
      <c r="EV61" s="157"/>
      <c r="EW61" s="157"/>
      <c r="EX61" s="157"/>
      <c r="EY61" s="157"/>
      <c r="EZ61" s="157"/>
      <c r="FA61" s="157"/>
      <c r="FB61" s="157"/>
      <c r="FC61" s="157"/>
      <c r="FD61" s="157"/>
      <c r="FE61" s="157"/>
      <c r="FF61" s="157"/>
      <c r="FG61" s="157"/>
      <c r="FH61" s="157"/>
      <c r="FI61" s="157"/>
    </row>
    <row r="62" spans="1:165" ht="15">
      <c r="A62" s="157"/>
      <c r="B62" s="157"/>
      <c r="C62" s="157"/>
      <c r="D62" s="157"/>
      <c r="E62" s="157"/>
      <c r="F62" s="157"/>
      <c r="G62" s="157"/>
      <c r="H62" s="157"/>
      <c r="I62" s="157"/>
      <c r="J62" s="157"/>
      <c r="K62" s="158" t="s">
        <v>92</v>
      </c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8"/>
      <c r="DE62" s="158"/>
      <c r="DF62" s="158"/>
      <c r="DG62" s="158"/>
      <c r="DH62" s="158"/>
      <c r="DI62" s="158"/>
      <c r="DJ62" s="158"/>
      <c r="DK62" s="158"/>
      <c r="DL62" s="158"/>
      <c r="DM62" s="158"/>
      <c r="DN62" s="158"/>
      <c r="DO62" s="158"/>
      <c r="DP62" s="158"/>
      <c r="DQ62" s="156"/>
      <c r="DR62" s="157"/>
      <c r="DS62" s="157"/>
      <c r="DT62" s="157"/>
      <c r="DU62" s="157"/>
      <c r="DV62" s="157"/>
      <c r="DW62" s="157"/>
      <c r="DX62" s="157"/>
      <c r="DY62" s="157"/>
      <c r="DZ62" s="157"/>
      <c r="EA62" s="157"/>
      <c r="EB62" s="157"/>
      <c r="EC62" s="157"/>
      <c r="ED62" s="157"/>
      <c r="EE62" s="157"/>
      <c r="EF62" s="157"/>
      <c r="EG62" s="157"/>
      <c r="EH62" s="157"/>
      <c r="EI62" s="157"/>
      <c r="EJ62" s="157"/>
      <c r="EK62" s="157"/>
      <c r="EL62" s="157"/>
      <c r="EM62" s="157"/>
      <c r="EN62" s="157"/>
      <c r="EO62" s="157"/>
      <c r="EP62" s="157"/>
      <c r="EQ62" s="157"/>
      <c r="ER62" s="157"/>
      <c r="ES62" s="157"/>
      <c r="ET62" s="157"/>
      <c r="EU62" s="157"/>
      <c r="EV62" s="157"/>
      <c r="EW62" s="157"/>
      <c r="EX62" s="157"/>
      <c r="EY62" s="157"/>
      <c r="EZ62" s="157"/>
      <c r="FA62" s="157"/>
      <c r="FB62" s="157"/>
      <c r="FC62" s="157"/>
      <c r="FD62" s="157"/>
      <c r="FE62" s="157"/>
      <c r="FF62" s="157"/>
      <c r="FG62" s="157"/>
      <c r="FH62" s="157"/>
      <c r="FI62" s="157"/>
    </row>
    <row r="63" spans="1:165" ht="30.75" customHeight="1">
      <c r="A63" s="157"/>
      <c r="B63" s="157"/>
      <c r="C63" s="157"/>
      <c r="D63" s="157"/>
      <c r="E63" s="157"/>
      <c r="F63" s="157"/>
      <c r="G63" s="157"/>
      <c r="H63" s="157"/>
      <c r="I63" s="157"/>
      <c r="J63" s="157"/>
      <c r="K63" s="158" t="s">
        <v>93</v>
      </c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8"/>
      <c r="DA63" s="158"/>
      <c r="DB63" s="158"/>
      <c r="DC63" s="158"/>
      <c r="DD63" s="158"/>
      <c r="DE63" s="158"/>
      <c r="DF63" s="158"/>
      <c r="DG63" s="158"/>
      <c r="DH63" s="158"/>
      <c r="DI63" s="158"/>
      <c r="DJ63" s="158"/>
      <c r="DK63" s="158"/>
      <c r="DL63" s="158"/>
      <c r="DM63" s="158"/>
      <c r="DN63" s="158"/>
      <c r="DO63" s="158"/>
      <c r="DP63" s="158"/>
      <c r="DQ63" s="156"/>
      <c r="DR63" s="157"/>
      <c r="DS63" s="157"/>
      <c r="DT63" s="157"/>
      <c r="DU63" s="157"/>
      <c r="DV63" s="157"/>
      <c r="DW63" s="157"/>
      <c r="DX63" s="157"/>
      <c r="DY63" s="157"/>
      <c r="DZ63" s="157"/>
      <c r="EA63" s="157"/>
      <c r="EB63" s="157"/>
      <c r="EC63" s="157"/>
      <c r="ED63" s="157"/>
      <c r="EE63" s="157"/>
      <c r="EF63" s="157"/>
      <c r="EG63" s="157"/>
      <c r="EH63" s="157"/>
      <c r="EI63" s="157"/>
      <c r="EJ63" s="157"/>
      <c r="EK63" s="157"/>
      <c r="EL63" s="157"/>
      <c r="EM63" s="157"/>
      <c r="EN63" s="157"/>
      <c r="EO63" s="157"/>
      <c r="EP63" s="157"/>
      <c r="EQ63" s="157"/>
      <c r="ER63" s="157"/>
      <c r="ES63" s="157"/>
      <c r="ET63" s="157"/>
      <c r="EU63" s="157"/>
      <c r="EV63" s="157"/>
      <c r="EW63" s="157"/>
      <c r="EX63" s="157"/>
      <c r="EY63" s="157"/>
      <c r="EZ63" s="157"/>
      <c r="FA63" s="157"/>
      <c r="FB63" s="157"/>
      <c r="FC63" s="157"/>
      <c r="FD63" s="157"/>
      <c r="FE63" s="157"/>
      <c r="FF63" s="157"/>
      <c r="FG63" s="157"/>
      <c r="FH63" s="157"/>
      <c r="FI63" s="157"/>
    </row>
    <row r="64" spans="1:165" ht="15">
      <c r="A64" s="157"/>
      <c r="B64" s="157"/>
      <c r="C64" s="157"/>
      <c r="D64" s="157"/>
      <c r="E64" s="157"/>
      <c r="F64" s="157"/>
      <c r="G64" s="157"/>
      <c r="H64" s="157"/>
      <c r="I64" s="157"/>
      <c r="J64" s="157"/>
      <c r="K64" s="158" t="s">
        <v>94</v>
      </c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  <c r="DA64" s="158"/>
      <c r="DB64" s="158"/>
      <c r="DC64" s="158"/>
      <c r="DD64" s="158"/>
      <c r="DE64" s="158"/>
      <c r="DF64" s="158"/>
      <c r="DG64" s="158"/>
      <c r="DH64" s="158"/>
      <c r="DI64" s="158"/>
      <c r="DJ64" s="158"/>
      <c r="DK64" s="158"/>
      <c r="DL64" s="158"/>
      <c r="DM64" s="158"/>
      <c r="DN64" s="158"/>
      <c r="DO64" s="158"/>
      <c r="DP64" s="158"/>
      <c r="DQ64" s="156"/>
      <c r="DR64" s="157"/>
      <c r="DS64" s="157"/>
      <c r="DT64" s="157"/>
      <c r="DU64" s="157"/>
      <c r="DV64" s="157"/>
      <c r="DW64" s="157"/>
      <c r="DX64" s="157"/>
      <c r="DY64" s="157"/>
      <c r="DZ64" s="157"/>
      <c r="EA64" s="157"/>
      <c r="EB64" s="157"/>
      <c r="EC64" s="157"/>
      <c r="ED64" s="157"/>
      <c r="EE64" s="157"/>
      <c r="EF64" s="157"/>
      <c r="EG64" s="157"/>
      <c r="EH64" s="157"/>
      <c r="EI64" s="157"/>
      <c r="EJ64" s="157"/>
      <c r="EK64" s="157"/>
      <c r="EL64" s="157"/>
      <c r="EM64" s="157"/>
      <c r="EN64" s="157"/>
      <c r="EO64" s="157"/>
      <c r="EP64" s="157"/>
      <c r="EQ64" s="157"/>
      <c r="ER64" s="157"/>
      <c r="ES64" s="157"/>
      <c r="ET64" s="157"/>
      <c r="EU64" s="157"/>
      <c r="EV64" s="157"/>
      <c r="EW64" s="157"/>
      <c r="EX64" s="157"/>
      <c r="EY64" s="157"/>
      <c r="EZ64" s="157"/>
      <c r="FA64" s="157"/>
      <c r="FB64" s="157"/>
      <c r="FC64" s="157"/>
      <c r="FD64" s="157"/>
      <c r="FE64" s="157"/>
      <c r="FF64" s="157"/>
      <c r="FG64" s="157"/>
      <c r="FH64" s="157"/>
      <c r="FI64" s="157"/>
    </row>
    <row r="65" spans="1:165" ht="15">
      <c r="A65" s="157"/>
      <c r="B65" s="157"/>
      <c r="C65" s="157"/>
      <c r="D65" s="157"/>
      <c r="E65" s="157"/>
      <c r="F65" s="157"/>
      <c r="G65" s="157"/>
      <c r="H65" s="157"/>
      <c r="I65" s="157"/>
      <c r="J65" s="157"/>
      <c r="K65" s="158" t="s">
        <v>95</v>
      </c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  <c r="CY65" s="158"/>
      <c r="CZ65" s="158"/>
      <c r="DA65" s="158"/>
      <c r="DB65" s="158"/>
      <c r="DC65" s="158"/>
      <c r="DD65" s="158"/>
      <c r="DE65" s="158"/>
      <c r="DF65" s="158"/>
      <c r="DG65" s="158"/>
      <c r="DH65" s="158"/>
      <c r="DI65" s="158"/>
      <c r="DJ65" s="158"/>
      <c r="DK65" s="158"/>
      <c r="DL65" s="158"/>
      <c r="DM65" s="158"/>
      <c r="DN65" s="158"/>
      <c r="DO65" s="158"/>
      <c r="DP65" s="158"/>
      <c r="DQ65" s="156"/>
      <c r="DR65" s="157"/>
      <c r="DS65" s="157"/>
      <c r="DT65" s="157"/>
      <c r="DU65" s="157"/>
      <c r="DV65" s="157"/>
      <c r="DW65" s="157"/>
      <c r="DX65" s="157"/>
      <c r="DY65" s="157"/>
      <c r="DZ65" s="157"/>
      <c r="EA65" s="157"/>
      <c r="EB65" s="157"/>
      <c r="EC65" s="157"/>
      <c r="ED65" s="157"/>
      <c r="EE65" s="157"/>
      <c r="EF65" s="157"/>
      <c r="EG65" s="157"/>
      <c r="EH65" s="157"/>
      <c r="EI65" s="157"/>
      <c r="EJ65" s="157"/>
      <c r="EK65" s="157"/>
      <c r="EL65" s="157"/>
      <c r="EM65" s="157"/>
      <c r="EN65" s="157"/>
      <c r="EO65" s="157"/>
      <c r="EP65" s="157"/>
      <c r="EQ65" s="157"/>
      <c r="ER65" s="157"/>
      <c r="ES65" s="157"/>
      <c r="ET65" s="157"/>
      <c r="EU65" s="157"/>
      <c r="EV65" s="157"/>
      <c r="EW65" s="157"/>
      <c r="EX65" s="157"/>
      <c r="EY65" s="157"/>
      <c r="EZ65" s="157"/>
      <c r="FA65" s="157"/>
      <c r="FB65" s="157"/>
      <c r="FC65" s="157"/>
      <c r="FD65" s="157"/>
      <c r="FE65" s="157"/>
      <c r="FF65" s="157"/>
      <c r="FG65" s="157"/>
      <c r="FH65" s="157"/>
      <c r="FI65" s="157"/>
    </row>
    <row r="66" spans="1:165" ht="15">
      <c r="A66" s="157">
        <v>3</v>
      </c>
      <c r="B66" s="157"/>
      <c r="C66" s="157"/>
      <c r="D66" s="157"/>
      <c r="E66" s="157"/>
      <c r="F66" s="157"/>
      <c r="G66" s="157"/>
      <c r="H66" s="157"/>
      <c r="I66" s="157"/>
      <c r="J66" s="157"/>
      <c r="K66" s="158" t="s">
        <v>96</v>
      </c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  <c r="CY66" s="158"/>
      <c r="CZ66" s="158"/>
      <c r="DA66" s="158"/>
      <c r="DB66" s="158"/>
      <c r="DC66" s="158"/>
      <c r="DD66" s="158"/>
      <c r="DE66" s="158"/>
      <c r="DF66" s="158"/>
      <c r="DG66" s="158"/>
      <c r="DH66" s="158"/>
      <c r="DI66" s="158"/>
      <c r="DJ66" s="158"/>
      <c r="DK66" s="158"/>
      <c r="DL66" s="158"/>
      <c r="DM66" s="158"/>
      <c r="DN66" s="158"/>
      <c r="DO66" s="158"/>
      <c r="DP66" s="158"/>
      <c r="DQ66" s="156">
        <f>DQ67+DQ68+DQ69</f>
        <v>397826.16</v>
      </c>
      <c r="DR66" s="157"/>
      <c r="DS66" s="157"/>
      <c r="DT66" s="157"/>
      <c r="DU66" s="157"/>
      <c r="DV66" s="157"/>
      <c r="DW66" s="157"/>
      <c r="DX66" s="157"/>
      <c r="DY66" s="157"/>
      <c r="DZ66" s="157"/>
      <c r="EA66" s="157"/>
      <c r="EB66" s="157"/>
      <c r="EC66" s="157"/>
      <c r="ED66" s="157"/>
      <c r="EE66" s="157"/>
      <c r="EF66" s="157"/>
      <c r="EG66" s="157"/>
      <c r="EH66" s="157"/>
      <c r="EI66" s="157"/>
      <c r="EJ66" s="157"/>
      <c r="EK66" s="157"/>
      <c r="EL66" s="157"/>
      <c r="EM66" s="157"/>
      <c r="EN66" s="157"/>
      <c r="EO66" s="157"/>
      <c r="EP66" s="157"/>
      <c r="EQ66" s="157"/>
      <c r="ER66" s="157"/>
      <c r="ES66" s="157"/>
      <c r="ET66" s="157"/>
      <c r="EU66" s="157"/>
      <c r="EV66" s="157"/>
      <c r="EW66" s="157"/>
      <c r="EX66" s="157"/>
      <c r="EY66" s="157"/>
      <c r="EZ66" s="157"/>
      <c r="FA66" s="157"/>
      <c r="FB66" s="157"/>
      <c r="FC66" s="157"/>
      <c r="FD66" s="157"/>
      <c r="FE66" s="157"/>
      <c r="FF66" s="157"/>
      <c r="FG66" s="157"/>
      <c r="FH66" s="157"/>
      <c r="FI66" s="157"/>
    </row>
    <row r="67" spans="1:165" ht="30.2" customHeight="1">
      <c r="A67" s="157"/>
      <c r="B67" s="157"/>
      <c r="C67" s="157"/>
      <c r="D67" s="157"/>
      <c r="E67" s="157"/>
      <c r="F67" s="157"/>
      <c r="G67" s="157"/>
      <c r="H67" s="157"/>
      <c r="I67" s="157"/>
      <c r="J67" s="157"/>
      <c r="K67" s="158" t="s">
        <v>97</v>
      </c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  <c r="CY67" s="158"/>
      <c r="CZ67" s="158"/>
      <c r="DA67" s="158"/>
      <c r="DB67" s="158"/>
      <c r="DC67" s="158"/>
      <c r="DD67" s="158"/>
      <c r="DE67" s="158"/>
      <c r="DF67" s="158"/>
      <c r="DG67" s="158"/>
      <c r="DH67" s="158"/>
      <c r="DI67" s="158"/>
      <c r="DJ67" s="158"/>
      <c r="DK67" s="158"/>
      <c r="DL67" s="158"/>
      <c r="DM67" s="158"/>
      <c r="DN67" s="158"/>
      <c r="DO67" s="158"/>
      <c r="DP67" s="158"/>
      <c r="DQ67" s="156">
        <v>397826.16</v>
      </c>
      <c r="DR67" s="157"/>
      <c r="DS67" s="157"/>
      <c r="DT67" s="157"/>
      <c r="DU67" s="157"/>
      <c r="DV67" s="157"/>
      <c r="DW67" s="157"/>
      <c r="DX67" s="157"/>
      <c r="DY67" s="157"/>
      <c r="DZ67" s="157"/>
      <c r="EA67" s="157"/>
      <c r="EB67" s="157"/>
      <c r="EC67" s="157"/>
      <c r="ED67" s="157"/>
      <c r="EE67" s="157"/>
      <c r="EF67" s="157"/>
      <c r="EG67" s="157"/>
      <c r="EH67" s="157"/>
      <c r="EI67" s="157"/>
      <c r="EJ67" s="157"/>
      <c r="EK67" s="157"/>
      <c r="EL67" s="157"/>
      <c r="EM67" s="157"/>
      <c r="EN67" s="157"/>
      <c r="EO67" s="157"/>
      <c r="EP67" s="157"/>
      <c r="EQ67" s="157"/>
      <c r="ER67" s="157"/>
      <c r="ES67" s="157"/>
      <c r="ET67" s="157"/>
      <c r="EU67" s="157"/>
      <c r="EV67" s="157"/>
      <c r="EW67" s="157"/>
      <c r="EX67" s="157"/>
      <c r="EY67" s="157"/>
      <c r="EZ67" s="157"/>
      <c r="FA67" s="157"/>
      <c r="FB67" s="157"/>
      <c r="FC67" s="157"/>
      <c r="FD67" s="157"/>
      <c r="FE67" s="157"/>
      <c r="FF67" s="157"/>
      <c r="FG67" s="157"/>
      <c r="FH67" s="157"/>
      <c r="FI67" s="157"/>
    </row>
    <row r="68" spans="1:165" ht="15">
      <c r="A68" s="214"/>
      <c r="B68" s="214"/>
      <c r="C68" s="214"/>
      <c r="D68" s="214"/>
      <c r="E68" s="214"/>
      <c r="F68" s="214"/>
      <c r="G68" s="214"/>
      <c r="H68" s="214"/>
      <c r="I68" s="214"/>
      <c r="J68" s="214"/>
      <c r="K68" s="213" t="s">
        <v>98</v>
      </c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  <c r="AE68" s="213"/>
      <c r="AF68" s="213"/>
      <c r="AG68" s="213"/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  <c r="BI68" s="213"/>
      <c r="BJ68" s="213"/>
      <c r="BK68" s="213"/>
      <c r="BL68" s="213"/>
      <c r="BM68" s="213"/>
      <c r="BN68" s="213"/>
      <c r="BO68" s="213"/>
      <c r="BP68" s="213"/>
      <c r="BQ68" s="213"/>
      <c r="BR68" s="213"/>
      <c r="BS68" s="213"/>
      <c r="BT68" s="213"/>
      <c r="BU68" s="213"/>
      <c r="BV68" s="213"/>
      <c r="BW68" s="213"/>
      <c r="BX68" s="213"/>
      <c r="BY68" s="213"/>
      <c r="BZ68" s="213"/>
      <c r="CA68" s="213"/>
      <c r="CB68" s="213"/>
      <c r="CC68" s="213"/>
      <c r="CD68" s="213"/>
      <c r="CE68" s="213"/>
      <c r="CF68" s="213"/>
      <c r="CG68" s="213"/>
      <c r="CH68" s="213"/>
      <c r="CI68" s="213"/>
      <c r="CJ68" s="213"/>
      <c r="CK68" s="213"/>
      <c r="CL68" s="213"/>
      <c r="CM68" s="213"/>
      <c r="CN68" s="213"/>
      <c r="CO68" s="213"/>
      <c r="CP68" s="213"/>
      <c r="CQ68" s="213"/>
      <c r="CR68" s="213"/>
      <c r="CS68" s="213"/>
      <c r="CT68" s="213"/>
      <c r="CU68" s="213"/>
      <c r="CV68" s="213"/>
      <c r="CW68" s="213"/>
      <c r="CX68" s="213"/>
      <c r="CY68" s="213"/>
      <c r="CZ68" s="213"/>
      <c r="DA68" s="213"/>
      <c r="DB68" s="213"/>
      <c r="DC68" s="213"/>
      <c r="DD68" s="213"/>
      <c r="DE68" s="213"/>
      <c r="DF68" s="213"/>
      <c r="DG68" s="213"/>
      <c r="DH68" s="213"/>
      <c r="DI68" s="213"/>
      <c r="DJ68" s="213"/>
      <c r="DK68" s="213"/>
      <c r="DL68" s="213"/>
      <c r="DM68" s="213"/>
      <c r="DN68" s="213"/>
      <c r="DO68" s="213"/>
      <c r="DP68" s="213"/>
      <c r="DQ68" s="216"/>
      <c r="DR68" s="214"/>
      <c r="DS68" s="214"/>
      <c r="DT68" s="214"/>
      <c r="DU68" s="214"/>
      <c r="DV68" s="214"/>
      <c r="DW68" s="214"/>
      <c r="DX68" s="214"/>
      <c r="DY68" s="214"/>
      <c r="DZ68" s="214"/>
      <c r="EA68" s="214"/>
      <c r="EB68" s="214"/>
      <c r="EC68" s="214"/>
      <c r="ED68" s="214"/>
      <c r="EE68" s="214"/>
      <c r="EF68" s="214"/>
      <c r="EG68" s="214"/>
      <c r="EH68" s="214"/>
      <c r="EI68" s="214"/>
      <c r="EJ68" s="214"/>
      <c r="EK68" s="214"/>
      <c r="EL68" s="214"/>
      <c r="EM68" s="214"/>
      <c r="EN68" s="214"/>
      <c r="EO68" s="214"/>
      <c r="EP68" s="214"/>
      <c r="EQ68" s="214"/>
      <c r="ER68" s="214"/>
      <c r="ES68" s="214"/>
      <c r="ET68" s="214"/>
      <c r="EU68" s="214"/>
      <c r="EV68" s="214"/>
      <c r="EW68" s="214"/>
      <c r="EX68" s="214"/>
      <c r="EY68" s="214"/>
      <c r="EZ68" s="214"/>
      <c r="FA68" s="214"/>
      <c r="FB68" s="214"/>
      <c r="FC68" s="214"/>
      <c r="FD68" s="214"/>
      <c r="FE68" s="214"/>
      <c r="FF68" s="214"/>
      <c r="FG68" s="214"/>
      <c r="FH68" s="214"/>
      <c r="FI68" s="214"/>
    </row>
    <row r="69" spans="1:165" ht="17.25" customHeight="1">
      <c r="A69" s="214"/>
      <c r="B69" s="214"/>
      <c r="C69" s="214"/>
      <c r="D69" s="214"/>
      <c r="E69" s="214"/>
      <c r="F69" s="214"/>
      <c r="G69" s="214"/>
      <c r="H69" s="214"/>
      <c r="I69" s="214"/>
      <c r="J69" s="214"/>
      <c r="K69" s="213" t="s">
        <v>99</v>
      </c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  <c r="AG69" s="213"/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  <c r="BI69" s="213"/>
      <c r="BJ69" s="213"/>
      <c r="BK69" s="213"/>
      <c r="BL69" s="213"/>
      <c r="BM69" s="213"/>
      <c r="BN69" s="213"/>
      <c r="BO69" s="213"/>
      <c r="BP69" s="213"/>
      <c r="BQ69" s="213"/>
      <c r="BR69" s="213"/>
      <c r="BS69" s="213"/>
      <c r="BT69" s="213"/>
      <c r="BU69" s="213"/>
      <c r="BV69" s="213"/>
      <c r="BW69" s="213"/>
      <c r="BX69" s="213"/>
      <c r="BY69" s="213"/>
      <c r="BZ69" s="213"/>
      <c r="CA69" s="213"/>
      <c r="CB69" s="213"/>
      <c r="CC69" s="213"/>
      <c r="CD69" s="213"/>
      <c r="CE69" s="213"/>
      <c r="CF69" s="213"/>
      <c r="CG69" s="213"/>
      <c r="CH69" s="213"/>
      <c r="CI69" s="213"/>
      <c r="CJ69" s="213"/>
      <c r="CK69" s="213"/>
      <c r="CL69" s="213"/>
      <c r="CM69" s="213"/>
      <c r="CN69" s="213"/>
      <c r="CO69" s="213"/>
      <c r="CP69" s="213"/>
      <c r="CQ69" s="213"/>
      <c r="CR69" s="213"/>
      <c r="CS69" s="213"/>
      <c r="CT69" s="213"/>
      <c r="CU69" s="213"/>
      <c r="CV69" s="213"/>
      <c r="CW69" s="213"/>
      <c r="CX69" s="213"/>
      <c r="CY69" s="213"/>
      <c r="CZ69" s="213"/>
      <c r="DA69" s="213"/>
      <c r="DB69" s="213"/>
      <c r="DC69" s="213"/>
      <c r="DD69" s="213"/>
      <c r="DE69" s="213"/>
      <c r="DF69" s="213"/>
      <c r="DG69" s="213"/>
      <c r="DH69" s="213"/>
      <c r="DI69" s="213"/>
      <c r="DJ69" s="213"/>
      <c r="DK69" s="213"/>
      <c r="DL69" s="213"/>
      <c r="DM69" s="213"/>
      <c r="DN69" s="213"/>
      <c r="DO69" s="213"/>
      <c r="DP69" s="213"/>
      <c r="DQ69" s="216"/>
      <c r="DR69" s="214"/>
      <c r="DS69" s="214"/>
      <c r="DT69" s="214"/>
      <c r="DU69" s="214"/>
      <c r="DV69" s="214"/>
      <c r="DW69" s="214"/>
      <c r="DX69" s="214"/>
      <c r="DY69" s="214"/>
      <c r="DZ69" s="214"/>
      <c r="EA69" s="214"/>
      <c r="EB69" s="214"/>
      <c r="EC69" s="214"/>
      <c r="ED69" s="214"/>
      <c r="EE69" s="214"/>
      <c r="EF69" s="214"/>
      <c r="EG69" s="214"/>
      <c r="EH69" s="214"/>
      <c r="EI69" s="214"/>
      <c r="EJ69" s="214"/>
      <c r="EK69" s="214"/>
      <c r="EL69" s="214"/>
      <c r="EM69" s="214"/>
      <c r="EN69" s="214"/>
      <c r="EO69" s="214"/>
      <c r="EP69" s="214"/>
      <c r="EQ69" s="214"/>
      <c r="ER69" s="214"/>
      <c r="ES69" s="214"/>
      <c r="ET69" s="214"/>
      <c r="EU69" s="214"/>
      <c r="EV69" s="214"/>
      <c r="EW69" s="214"/>
      <c r="EX69" s="214"/>
      <c r="EY69" s="214"/>
      <c r="EZ69" s="214"/>
      <c r="FA69" s="214"/>
      <c r="FB69" s="214"/>
      <c r="FC69" s="214"/>
      <c r="FD69" s="214"/>
      <c r="FE69" s="214"/>
      <c r="FF69" s="214"/>
      <c r="FG69" s="214"/>
      <c r="FH69" s="214"/>
      <c r="FI69" s="214"/>
    </row>
    <row r="70" spans="1:165" ht="15">
      <c r="A70" s="214">
        <v>4</v>
      </c>
      <c r="B70" s="214"/>
      <c r="C70" s="214"/>
      <c r="D70" s="214"/>
      <c r="E70" s="214"/>
      <c r="F70" s="214"/>
      <c r="G70" s="214"/>
      <c r="H70" s="214"/>
      <c r="I70" s="214"/>
      <c r="J70" s="214"/>
      <c r="K70" s="213" t="s">
        <v>24</v>
      </c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  <c r="BI70" s="213"/>
      <c r="BJ70" s="213"/>
      <c r="BK70" s="213"/>
      <c r="BL70" s="213"/>
      <c r="BM70" s="213"/>
      <c r="BN70" s="213"/>
      <c r="BO70" s="213"/>
      <c r="BP70" s="213"/>
      <c r="BQ70" s="213"/>
      <c r="BR70" s="213"/>
      <c r="BS70" s="213"/>
      <c r="BT70" s="213"/>
      <c r="BU70" s="213"/>
      <c r="BV70" s="213"/>
      <c r="BW70" s="213"/>
      <c r="BX70" s="213"/>
      <c r="BY70" s="213"/>
      <c r="BZ70" s="213"/>
      <c r="CA70" s="213"/>
      <c r="CB70" s="213"/>
      <c r="CC70" s="213"/>
      <c r="CD70" s="213"/>
      <c r="CE70" s="213"/>
      <c r="CF70" s="213"/>
      <c r="CG70" s="213"/>
      <c r="CH70" s="213"/>
      <c r="CI70" s="213"/>
      <c r="CJ70" s="213"/>
      <c r="CK70" s="213"/>
      <c r="CL70" s="213"/>
      <c r="CM70" s="213"/>
      <c r="CN70" s="213"/>
      <c r="CO70" s="213"/>
      <c r="CP70" s="213"/>
      <c r="CQ70" s="213"/>
      <c r="CR70" s="213"/>
      <c r="CS70" s="213"/>
      <c r="CT70" s="213"/>
      <c r="CU70" s="213"/>
      <c r="CV70" s="213"/>
      <c r="CW70" s="213"/>
      <c r="CX70" s="213"/>
      <c r="CY70" s="213"/>
      <c r="CZ70" s="213"/>
      <c r="DA70" s="213"/>
      <c r="DB70" s="213"/>
      <c r="DC70" s="213"/>
      <c r="DD70" s="213"/>
      <c r="DE70" s="213"/>
      <c r="DF70" s="213"/>
      <c r="DG70" s="213"/>
      <c r="DH70" s="213"/>
      <c r="DI70" s="213"/>
      <c r="DJ70" s="213"/>
      <c r="DK70" s="213"/>
      <c r="DL70" s="213"/>
      <c r="DM70" s="213"/>
      <c r="DN70" s="213"/>
      <c r="DO70" s="213"/>
      <c r="DP70" s="213"/>
      <c r="DQ70" s="216"/>
      <c r="DR70" s="214"/>
      <c r="DS70" s="214"/>
      <c r="DT70" s="214"/>
      <c r="DU70" s="214"/>
      <c r="DV70" s="214"/>
      <c r="DW70" s="214"/>
      <c r="DX70" s="214"/>
      <c r="DY70" s="214"/>
      <c r="DZ70" s="214"/>
      <c r="EA70" s="214"/>
      <c r="EB70" s="214"/>
      <c r="EC70" s="214"/>
      <c r="ED70" s="214"/>
      <c r="EE70" s="214"/>
      <c r="EF70" s="214"/>
      <c r="EG70" s="214"/>
      <c r="EH70" s="214"/>
      <c r="EI70" s="214"/>
      <c r="EJ70" s="214"/>
      <c r="EK70" s="214"/>
      <c r="EL70" s="214"/>
      <c r="EM70" s="214"/>
      <c r="EN70" s="214"/>
      <c r="EO70" s="214"/>
      <c r="EP70" s="214"/>
      <c r="EQ70" s="214"/>
      <c r="ER70" s="214"/>
      <c r="ES70" s="214"/>
      <c r="ET70" s="214"/>
      <c r="EU70" s="214"/>
      <c r="EV70" s="214"/>
      <c r="EW70" s="214"/>
      <c r="EX70" s="214"/>
      <c r="EY70" s="214"/>
      <c r="EZ70" s="214"/>
      <c r="FA70" s="214"/>
      <c r="FB70" s="214"/>
      <c r="FC70" s="214"/>
      <c r="FD70" s="214"/>
      <c r="FE70" s="214"/>
      <c r="FF70" s="214"/>
      <c r="FG70" s="214"/>
      <c r="FH70" s="214"/>
      <c r="FI70" s="214"/>
    </row>
    <row r="71" spans="1:165" ht="30.2" customHeight="1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3" t="s">
        <v>102</v>
      </c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  <c r="AF71" s="213"/>
      <c r="AG71" s="213"/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  <c r="BI71" s="213"/>
      <c r="BJ71" s="213"/>
      <c r="BK71" s="213"/>
      <c r="BL71" s="213"/>
      <c r="BM71" s="213"/>
      <c r="BN71" s="213"/>
      <c r="BO71" s="213"/>
      <c r="BP71" s="213"/>
      <c r="BQ71" s="213"/>
      <c r="BR71" s="213"/>
      <c r="BS71" s="213"/>
      <c r="BT71" s="213"/>
      <c r="BU71" s="213"/>
      <c r="BV71" s="213"/>
      <c r="BW71" s="213"/>
      <c r="BX71" s="213"/>
      <c r="BY71" s="213"/>
      <c r="BZ71" s="213"/>
      <c r="CA71" s="213"/>
      <c r="CB71" s="213"/>
      <c r="CC71" s="213"/>
      <c r="CD71" s="213"/>
      <c r="CE71" s="213"/>
      <c r="CF71" s="213"/>
      <c r="CG71" s="213"/>
      <c r="CH71" s="213"/>
      <c r="CI71" s="213"/>
      <c r="CJ71" s="213"/>
      <c r="CK71" s="213"/>
      <c r="CL71" s="213"/>
      <c r="CM71" s="213"/>
      <c r="CN71" s="213"/>
      <c r="CO71" s="213"/>
      <c r="CP71" s="213"/>
      <c r="CQ71" s="213"/>
      <c r="CR71" s="213"/>
      <c r="CS71" s="213"/>
      <c r="CT71" s="213"/>
      <c r="CU71" s="213"/>
      <c r="CV71" s="213"/>
      <c r="CW71" s="213"/>
      <c r="CX71" s="213"/>
      <c r="CY71" s="213"/>
      <c r="CZ71" s="213"/>
      <c r="DA71" s="213"/>
      <c r="DB71" s="213"/>
      <c r="DC71" s="213"/>
      <c r="DD71" s="213"/>
      <c r="DE71" s="213"/>
      <c r="DF71" s="213"/>
      <c r="DG71" s="213"/>
      <c r="DH71" s="213"/>
      <c r="DI71" s="213"/>
      <c r="DJ71" s="213"/>
      <c r="DK71" s="213"/>
      <c r="DL71" s="213"/>
      <c r="DM71" s="213"/>
      <c r="DN71" s="213"/>
      <c r="DO71" s="213"/>
      <c r="DP71" s="213"/>
      <c r="DQ71" s="216"/>
      <c r="DR71" s="214"/>
      <c r="DS71" s="214"/>
      <c r="DT71" s="214"/>
      <c r="DU71" s="214"/>
      <c r="DV71" s="214"/>
      <c r="DW71" s="214"/>
      <c r="DX71" s="214"/>
      <c r="DY71" s="214"/>
      <c r="DZ71" s="214"/>
      <c r="EA71" s="214"/>
      <c r="EB71" s="214"/>
      <c r="EC71" s="214"/>
      <c r="ED71" s="214"/>
      <c r="EE71" s="214"/>
      <c r="EF71" s="214"/>
      <c r="EG71" s="214"/>
      <c r="EH71" s="214"/>
      <c r="EI71" s="214"/>
      <c r="EJ71" s="214"/>
      <c r="EK71" s="214"/>
      <c r="EL71" s="214"/>
      <c r="EM71" s="214"/>
      <c r="EN71" s="214"/>
      <c r="EO71" s="214"/>
      <c r="EP71" s="214"/>
      <c r="EQ71" s="214"/>
      <c r="ER71" s="214"/>
      <c r="ES71" s="214"/>
      <c r="ET71" s="214"/>
      <c r="EU71" s="214"/>
      <c r="EV71" s="214"/>
      <c r="EW71" s="214"/>
      <c r="EX71" s="214"/>
      <c r="EY71" s="214"/>
      <c r="EZ71" s="214"/>
      <c r="FA71" s="214"/>
      <c r="FB71" s="214"/>
      <c r="FC71" s="214"/>
      <c r="FD71" s="214"/>
      <c r="FE71" s="214"/>
      <c r="FF71" s="214"/>
      <c r="FG71" s="214"/>
      <c r="FH71" s="214"/>
      <c r="FI71" s="214"/>
    </row>
    <row r="72" spans="1:165" ht="16.5" customHeight="1">
      <c r="A72" s="214"/>
      <c r="B72" s="214"/>
      <c r="C72" s="214"/>
      <c r="D72" s="214"/>
      <c r="E72" s="214"/>
      <c r="F72" s="214"/>
      <c r="G72" s="214"/>
      <c r="H72" s="214"/>
      <c r="I72" s="214"/>
      <c r="J72" s="214"/>
      <c r="K72" s="213" t="s">
        <v>100</v>
      </c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  <c r="AG72" s="213"/>
      <c r="AH72" s="213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  <c r="BI72" s="213"/>
      <c r="BJ72" s="213"/>
      <c r="BK72" s="213"/>
      <c r="BL72" s="213"/>
      <c r="BM72" s="213"/>
      <c r="BN72" s="213"/>
      <c r="BO72" s="213"/>
      <c r="BP72" s="213"/>
      <c r="BQ72" s="213"/>
      <c r="BR72" s="213"/>
      <c r="BS72" s="213"/>
      <c r="BT72" s="213"/>
      <c r="BU72" s="213"/>
      <c r="BV72" s="213"/>
      <c r="BW72" s="213"/>
      <c r="BX72" s="213"/>
      <c r="BY72" s="213"/>
      <c r="BZ72" s="213"/>
      <c r="CA72" s="213"/>
      <c r="CB72" s="213"/>
      <c r="CC72" s="213"/>
      <c r="CD72" s="213"/>
      <c r="CE72" s="213"/>
      <c r="CF72" s="213"/>
      <c r="CG72" s="213"/>
      <c r="CH72" s="213"/>
      <c r="CI72" s="213"/>
      <c r="CJ72" s="213"/>
      <c r="CK72" s="213"/>
      <c r="CL72" s="213"/>
      <c r="CM72" s="213"/>
      <c r="CN72" s="213"/>
      <c r="CO72" s="213"/>
      <c r="CP72" s="213"/>
      <c r="CQ72" s="213"/>
      <c r="CR72" s="213"/>
      <c r="CS72" s="213"/>
      <c r="CT72" s="213"/>
      <c r="CU72" s="213"/>
      <c r="CV72" s="213"/>
      <c r="CW72" s="213"/>
      <c r="CX72" s="213"/>
      <c r="CY72" s="213"/>
      <c r="CZ72" s="213"/>
      <c r="DA72" s="213"/>
      <c r="DB72" s="213"/>
      <c r="DC72" s="213"/>
      <c r="DD72" s="213"/>
      <c r="DE72" s="213"/>
      <c r="DF72" s="213"/>
      <c r="DG72" s="213"/>
      <c r="DH72" s="213"/>
      <c r="DI72" s="213"/>
      <c r="DJ72" s="213"/>
      <c r="DK72" s="213"/>
      <c r="DL72" s="213"/>
      <c r="DM72" s="213"/>
      <c r="DN72" s="213"/>
      <c r="DO72" s="213"/>
      <c r="DP72" s="213"/>
      <c r="DQ72" s="216">
        <f>DQ73+DQ74</f>
        <v>2432026.71</v>
      </c>
      <c r="DR72" s="214"/>
      <c r="DS72" s="214"/>
      <c r="DT72" s="214"/>
      <c r="DU72" s="214"/>
      <c r="DV72" s="214"/>
      <c r="DW72" s="214"/>
      <c r="DX72" s="214"/>
      <c r="DY72" s="214"/>
      <c r="DZ72" s="214"/>
      <c r="EA72" s="214"/>
      <c r="EB72" s="214"/>
      <c r="EC72" s="214"/>
      <c r="ED72" s="214"/>
      <c r="EE72" s="214"/>
      <c r="EF72" s="214"/>
      <c r="EG72" s="214"/>
      <c r="EH72" s="214"/>
      <c r="EI72" s="214"/>
      <c r="EJ72" s="214"/>
      <c r="EK72" s="214"/>
      <c r="EL72" s="214"/>
      <c r="EM72" s="214"/>
      <c r="EN72" s="214"/>
      <c r="EO72" s="214"/>
      <c r="EP72" s="214"/>
      <c r="EQ72" s="214"/>
      <c r="ER72" s="214"/>
      <c r="ES72" s="214"/>
      <c r="ET72" s="214"/>
      <c r="EU72" s="214"/>
      <c r="EV72" s="214"/>
      <c r="EW72" s="214"/>
      <c r="EX72" s="214"/>
      <c r="EY72" s="214"/>
      <c r="EZ72" s="214"/>
      <c r="FA72" s="214"/>
      <c r="FB72" s="214"/>
      <c r="FC72" s="214"/>
      <c r="FD72" s="214"/>
      <c r="FE72" s="214"/>
      <c r="FF72" s="214"/>
      <c r="FG72" s="214"/>
      <c r="FH72" s="214"/>
      <c r="FI72" s="214"/>
    </row>
    <row r="73" spans="1:165" ht="31.5" customHeight="1">
      <c r="A73" s="214"/>
      <c r="B73" s="214"/>
      <c r="C73" s="214"/>
      <c r="D73" s="214"/>
      <c r="E73" s="214"/>
      <c r="F73" s="214"/>
      <c r="G73" s="214"/>
      <c r="H73" s="214"/>
      <c r="I73" s="214"/>
      <c r="J73" s="214"/>
      <c r="K73" s="213" t="s">
        <v>103</v>
      </c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  <c r="BI73" s="213"/>
      <c r="BJ73" s="213"/>
      <c r="BK73" s="213"/>
      <c r="BL73" s="213"/>
      <c r="BM73" s="213"/>
      <c r="BN73" s="213"/>
      <c r="BO73" s="213"/>
      <c r="BP73" s="213"/>
      <c r="BQ73" s="213"/>
      <c r="BR73" s="213"/>
      <c r="BS73" s="213"/>
      <c r="BT73" s="213"/>
      <c r="BU73" s="213"/>
      <c r="BV73" s="213"/>
      <c r="BW73" s="213"/>
      <c r="BX73" s="213"/>
      <c r="BY73" s="213"/>
      <c r="BZ73" s="213"/>
      <c r="CA73" s="213"/>
      <c r="CB73" s="213"/>
      <c r="CC73" s="213"/>
      <c r="CD73" s="213"/>
      <c r="CE73" s="213"/>
      <c r="CF73" s="213"/>
      <c r="CG73" s="213"/>
      <c r="CH73" s="213"/>
      <c r="CI73" s="213"/>
      <c r="CJ73" s="213"/>
      <c r="CK73" s="213"/>
      <c r="CL73" s="213"/>
      <c r="CM73" s="213"/>
      <c r="CN73" s="213"/>
      <c r="CO73" s="213"/>
      <c r="CP73" s="213"/>
      <c r="CQ73" s="213"/>
      <c r="CR73" s="213"/>
      <c r="CS73" s="213"/>
      <c r="CT73" s="213"/>
      <c r="CU73" s="213"/>
      <c r="CV73" s="213"/>
      <c r="CW73" s="213"/>
      <c r="CX73" s="213"/>
      <c r="CY73" s="213"/>
      <c r="CZ73" s="213"/>
      <c r="DA73" s="213"/>
      <c r="DB73" s="213"/>
      <c r="DC73" s="213"/>
      <c r="DD73" s="213"/>
      <c r="DE73" s="213"/>
      <c r="DF73" s="213"/>
      <c r="DG73" s="213"/>
      <c r="DH73" s="213"/>
      <c r="DI73" s="213"/>
      <c r="DJ73" s="213"/>
      <c r="DK73" s="213"/>
      <c r="DL73" s="213"/>
      <c r="DM73" s="213"/>
      <c r="DN73" s="213"/>
      <c r="DO73" s="213"/>
      <c r="DP73" s="213"/>
      <c r="DQ73" s="216">
        <v>2114428.21</v>
      </c>
      <c r="DR73" s="214"/>
      <c r="DS73" s="214"/>
      <c r="DT73" s="214"/>
      <c r="DU73" s="214"/>
      <c r="DV73" s="214"/>
      <c r="DW73" s="214"/>
      <c r="DX73" s="214"/>
      <c r="DY73" s="214"/>
      <c r="DZ73" s="214"/>
      <c r="EA73" s="214"/>
      <c r="EB73" s="214"/>
      <c r="EC73" s="214"/>
      <c r="ED73" s="214"/>
      <c r="EE73" s="214"/>
      <c r="EF73" s="214"/>
      <c r="EG73" s="214"/>
      <c r="EH73" s="214"/>
      <c r="EI73" s="214"/>
      <c r="EJ73" s="214"/>
      <c r="EK73" s="214"/>
      <c r="EL73" s="214"/>
      <c r="EM73" s="214"/>
      <c r="EN73" s="214"/>
      <c r="EO73" s="214"/>
      <c r="EP73" s="214"/>
      <c r="EQ73" s="214"/>
      <c r="ER73" s="214"/>
      <c r="ES73" s="214"/>
      <c r="ET73" s="214"/>
      <c r="EU73" s="214"/>
      <c r="EV73" s="214"/>
      <c r="EW73" s="214"/>
      <c r="EX73" s="214"/>
      <c r="EY73" s="214"/>
      <c r="EZ73" s="214"/>
      <c r="FA73" s="214"/>
      <c r="FB73" s="214"/>
      <c r="FC73" s="214"/>
      <c r="FD73" s="214"/>
      <c r="FE73" s="214"/>
      <c r="FF73" s="214"/>
      <c r="FG73" s="214"/>
      <c r="FH73" s="214"/>
      <c r="FI73" s="214"/>
    </row>
    <row r="74" spans="1:165" ht="30.2" customHeight="1">
      <c r="A74" s="214"/>
      <c r="B74" s="214"/>
      <c r="C74" s="214"/>
      <c r="D74" s="214"/>
      <c r="E74" s="214"/>
      <c r="F74" s="214"/>
      <c r="G74" s="214"/>
      <c r="H74" s="214"/>
      <c r="I74" s="214"/>
      <c r="J74" s="214"/>
      <c r="K74" s="213" t="s">
        <v>101</v>
      </c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  <c r="AF74" s="213"/>
      <c r="AG74" s="213"/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  <c r="BI74" s="213"/>
      <c r="BJ74" s="213"/>
      <c r="BK74" s="213"/>
      <c r="BL74" s="213"/>
      <c r="BM74" s="213"/>
      <c r="BN74" s="213"/>
      <c r="BO74" s="213"/>
      <c r="BP74" s="213"/>
      <c r="BQ74" s="213"/>
      <c r="BR74" s="213"/>
      <c r="BS74" s="213"/>
      <c r="BT74" s="213"/>
      <c r="BU74" s="213"/>
      <c r="BV74" s="213"/>
      <c r="BW74" s="213"/>
      <c r="BX74" s="213"/>
      <c r="BY74" s="213"/>
      <c r="BZ74" s="213"/>
      <c r="CA74" s="213"/>
      <c r="CB74" s="213"/>
      <c r="CC74" s="213"/>
      <c r="CD74" s="213"/>
      <c r="CE74" s="213"/>
      <c r="CF74" s="213"/>
      <c r="CG74" s="213"/>
      <c r="CH74" s="213"/>
      <c r="CI74" s="213"/>
      <c r="CJ74" s="213"/>
      <c r="CK74" s="213"/>
      <c r="CL74" s="213"/>
      <c r="CM74" s="213"/>
      <c r="CN74" s="213"/>
      <c r="CO74" s="213"/>
      <c r="CP74" s="213"/>
      <c r="CQ74" s="213"/>
      <c r="CR74" s="213"/>
      <c r="CS74" s="213"/>
      <c r="CT74" s="213"/>
      <c r="CU74" s="213"/>
      <c r="CV74" s="213"/>
      <c r="CW74" s="213"/>
      <c r="CX74" s="213"/>
      <c r="CY74" s="213"/>
      <c r="CZ74" s="213"/>
      <c r="DA74" s="213"/>
      <c r="DB74" s="213"/>
      <c r="DC74" s="213"/>
      <c r="DD74" s="213"/>
      <c r="DE74" s="213"/>
      <c r="DF74" s="213"/>
      <c r="DG74" s="213"/>
      <c r="DH74" s="213"/>
      <c r="DI74" s="213"/>
      <c r="DJ74" s="213"/>
      <c r="DK74" s="213"/>
      <c r="DL74" s="213"/>
      <c r="DM74" s="213"/>
      <c r="DN74" s="213"/>
      <c r="DO74" s="213"/>
      <c r="DP74" s="213"/>
      <c r="DQ74" s="216">
        <v>317598.5</v>
      </c>
      <c r="DR74" s="214"/>
      <c r="DS74" s="214"/>
      <c r="DT74" s="214"/>
      <c r="DU74" s="214"/>
      <c r="DV74" s="214"/>
      <c r="DW74" s="214"/>
      <c r="DX74" s="214"/>
      <c r="DY74" s="214"/>
      <c r="DZ74" s="214"/>
      <c r="EA74" s="214"/>
      <c r="EB74" s="214"/>
      <c r="EC74" s="214"/>
      <c r="ED74" s="214"/>
      <c r="EE74" s="214"/>
      <c r="EF74" s="214"/>
      <c r="EG74" s="214"/>
      <c r="EH74" s="214"/>
      <c r="EI74" s="214"/>
      <c r="EJ74" s="214"/>
      <c r="EK74" s="214"/>
      <c r="EL74" s="214"/>
      <c r="EM74" s="214"/>
      <c r="EN74" s="214"/>
      <c r="EO74" s="214"/>
      <c r="EP74" s="214"/>
      <c r="EQ74" s="214"/>
      <c r="ER74" s="214"/>
      <c r="ES74" s="214"/>
      <c r="ET74" s="214"/>
      <c r="EU74" s="214"/>
      <c r="EV74" s="214"/>
      <c r="EW74" s="214"/>
      <c r="EX74" s="214"/>
      <c r="EY74" s="214"/>
      <c r="EZ74" s="214"/>
      <c r="FA74" s="214"/>
      <c r="FB74" s="214"/>
      <c r="FC74" s="214"/>
      <c r="FD74" s="214"/>
      <c r="FE74" s="214"/>
      <c r="FF74" s="214"/>
      <c r="FG74" s="214"/>
      <c r="FH74" s="214"/>
      <c r="FI74" s="214"/>
    </row>
    <row r="75" spans="1:165" ht="30.2" customHeight="1">
      <c r="A75" s="214"/>
      <c r="B75" s="214"/>
      <c r="C75" s="214"/>
      <c r="D75" s="214"/>
      <c r="E75" s="214"/>
      <c r="F75" s="214"/>
      <c r="G75" s="214"/>
      <c r="H75" s="214"/>
      <c r="I75" s="214"/>
      <c r="J75" s="214"/>
      <c r="K75" s="213" t="s">
        <v>104</v>
      </c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213"/>
      <c r="AE75" s="213"/>
      <c r="AF75" s="213"/>
      <c r="AG75" s="213"/>
      <c r="AH75" s="213"/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  <c r="BC75" s="213"/>
      <c r="BD75" s="213"/>
      <c r="BE75" s="213"/>
      <c r="BF75" s="213"/>
      <c r="BG75" s="213"/>
      <c r="BH75" s="213"/>
      <c r="BI75" s="213"/>
      <c r="BJ75" s="213"/>
      <c r="BK75" s="213"/>
      <c r="BL75" s="213"/>
      <c r="BM75" s="213"/>
      <c r="BN75" s="213"/>
      <c r="BO75" s="213"/>
      <c r="BP75" s="213"/>
      <c r="BQ75" s="213"/>
      <c r="BR75" s="213"/>
      <c r="BS75" s="213"/>
      <c r="BT75" s="213"/>
      <c r="BU75" s="213"/>
      <c r="BV75" s="213"/>
      <c r="BW75" s="213"/>
      <c r="BX75" s="213"/>
      <c r="BY75" s="213"/>
      <c r="BZ75" s="213"/>
      <c r="CA75" s="213"/>
      <c r="CB75" s="213"/>
      <c r="CC75" s="213"/>
      <c r="CD75" s="213"/>
      <c r="CE75" s="213"/>
      <c r="CF75" s="213"/>
      <c r="CG75" s="213"/>
      <c r="CH75" s="213"/>
      <c r="CI75" s="213"/>
      <c r="CJ75" s="213"/>
      <c r="CK75" s="213"/>
      <c r="CL75" s="213"/>
      <c r="CM75" s="213"/>
      <c r="CN75" s="213"/>
      <c r="CO75" s="213"/>
      <c r="CP75" s="213"/>
      <c r="CQ75" s="213"/>
      <c r="CR75" s="213"/>
      <c r="CS75" s="213"/>
      <c r="CT75" s="213"/>
      <c r="CU75" s="213"/>
      <c r="CV75" s="213"/>
      <c r="CW75" s="213"/>
      <c r="CX75" s="213"/>
      <c r="CY75" s="213"/>
      <c r="CZ75" s="213"/>
      <c r="DA75" s="213"/>
      <c r="DB75" s="213"/>
      <c r="DC75" s="213"/>
      <c r="DD75" s="213"/>
      <c r="DE75" s="213"/>
      <c r="DF75" s="213"/>
      <c r="DG75" s="213"/>
      <c r="DH75" s="213"/>
      <c r="DI75" s="213"/>
      <c r="DJ75" s="213"/>
      <c r="DK75" s="213"/>
      <c r="DL75" s="213"/>
      <c r="DM75" s="213"/>
      <c r="DN75" s="213"/>
      <c r="DO75" s="213"/>
      <c r="DP75" s="213"/>
      <c r="DQ75" s="216"/>
      <c r="DR75" s="214"/>
      <c r="DS75" s="214"/>
      <c r="DT75" s="214"/>
      <c r="DU75" s="214"/>
      <c r="DV75" s="214"/>
      <c r="DW75" s="214"/>
      <c r="DX75" s="214"/>
      <c r="DY75" s="214"/>
      <c r="DZ75" s="214"/>
      <c r="EA75" s="214"/>
      <c r="EB75" s="214"/>
      <c r="EC75" s="214"/>
      <c r="ED75" s="214"/>
      <c r="EE75" s="214"/>
      <c r="EF75" s="214"/>
      <c r="EG75" s="214"/>
      <c r="EH75" s="214"/>
      <c r="EI75" s="214"/>
      <c r="EJ75" s="214"/>
      <c r="EK75" s="214"/>
      <c r="EL75" s="214"/>
      <c r="EM75" s="214"/>
      <c r="EN75" s="214"/>
      <c r="EO75" s="214"/>
      <c r="EP75" s="214"/>
      <c r="EQ75" s="214"/>
      <c r="ER75" s="214"/>
      <c r="ES75" s="214"/>
      <c r="ET75" s="214"/>
      <c r="EU75" s="214"/>
      <c r="EV75" s="214"/>
      <c r="EW75" s="214"/>
      <c r="EX75" s="214"/>
      <c r="EY75" s="214"/>
      <c r="EZ75" s="214"/>
      <c r="FA75" s="214"/>
      <c r="FB75" s="214"/>
      <c r="FC75" s="214"/>
      <c r="FD75" s="214"/>
      <c r="FE75" s="214"/>
      <c r="FF75" s="214"/>
      <c r="FG75" s="214"/>
      <c r="FH75" s="214"/>
      <c r="FI75" s="214"/>
    </row>
  </sheetData>
  <mergeCells count="138">
    <mergeCell ref="DQ68:FI68"/>
    <mergeCell ref="K75:DP75"/>
    <mergeCell ref="A75:J75"/>
    <mergeCell ref="A72:J72"/>
    <mergeCell ref="K72:DP72"/>
    <mergeCell ref="K74:DP74"/>
    <mergeCell ref="A74:J74"/>
    <mergeCell ref="K68:DP68"/>
    <mergeCell ref="A68:J68"/>
    <mergeCell ref="A65:J65"/>
    <mergeCell ref="K65:DP65"/>
    <mergeCell ref="DQ75:FI75"/>
    <mergeCell ref="DQ74:FI74"/>
    <mergeCell ref="A71:J71"/>
    <mergeCell ref="K69:DP69"/>
    <mergeCell ref="A69:J69"/>
    <mergeCell ref="DQ69:FI69"/>
    <mergeCell ref="DQ72:FI72"/>
    <mergeCell ref="A73:J73"/>
    <mergeCell ref="K73:DP73"/>
    <mergeCell ref="DQ73:FI73"/>
    <mergeCell ref="DQ70:FI70"/>
    <mergeCell ref="DQ71:FI71"/>
    <mergeCell ref="K71:DP71"/>
    <mergeCell ref="FA43:FI43"/>
    <mergeCell ref="FA44:FI44"/>
    <mergeCell ref="A43:DX43"/>
    <mergeCell ref="K63:DP63"/>
    <mergeCell ref="DQ63:FI63"/>
    <mergeCell ref="DY43:EZ43"/>
    <mergeCell ref="A44:DX44"/>
    <mergeCell ref="DY44:EZ44"/>
    <mergeCell ref="DY47:EZ47"/>
    <mergeCell ref="FA47:FI47"/>
    <mergeCell ref="A47:DX47"/>
    <mergeCell ref="DQ64:FI64"/>
    <mergeCell ref="K70:DP70"/>
    <mergeCell ref="A70:J70"/>
    <mergeCell ref="A64:J64"/>
    <mergeCell ref="K64:DP64"/>
    <mergeCell ref="DQ65:FI65"/>
    <mergeCell ref="A66:J66"/>
    <mergeCell ref="K66:DP66"/>
    <mergeCell ref="DQ66:FI66"/>
    <mergeCell ref="EJ20:EY20"/>
    <mergeCell ref="DY42:EZ42"/>
    <mergeCell ref="A67:J67"/>
    <mergeCell ref="DQ67:FI67"/>
    <mergeCell ref="K67:DP67"/>
    <mergeCell ref="DQ62:FI62"/>
    <mergeCell ref="A63:J63"/>
    <mergeCell ref="A42:DX42"/>
    <mergeCell ref="K54:DP54"/>
    <mergeCell ref="DQ57:FI57"/>
    <mergeCell ref="AS16:DP18"/>
    <mergeCell ref="AS23:DP24"/>
    <mergeCell ref="A23:AN24"/>
    <mergeCell ref="AS20:DP20"/>
    <mergeCell ref="A26:AN28"/>
    <mergeCell ref="A21:AN21"/>
    <mergeCell ref="A20:AN20"/>
    <mergeCell ref="AK13:BB13"/>
    <mergeCell ref="FA41:FI41"/>
    <mergeCell ref="A39:EY39"/>
    <mergeCell ref="EJ19:EY19"/>
    <mergeCell ref="AS26:DP28"/>
    <mergeCell ref="A30:EY30"/>
    <mergeCell ref="A36:EY36"/>
    <mergeCell ref="A37:EY37"/>
    <mergeCell ref="A32:EY32"/>
    <mergeCell ref="A38:EY38"/>
    <mergeCell ref="EJ12:EY12"/>
    <mergeCell ref="EJ14:EY14"/>
    <mergeCell ref="BD13:BJ13"/>
    <mergeCell ref="DQ14:EH14"/>
    <mergeCell ref="EK7:EN7"/>
    <mergeCell ref="EJ13:EY13"/>
    <mergeCell ref="DS7:EJ7"/>
    <mergeCell ref="A10:EY10"/>
    <mergeCell ref="A9:EY9"/>
    <mergeCell ref="AD13:AG13"/>
    <mergeCell ref="A35:EY35"/>
    <mergeCell ref="EJ15:EY15"/>
    <mergeCell ref="EJ21:EY21"/>
    <mergeCell ref="CI21:EH21"/>
    <mergeCell ref="A34:EY34"/>
    <mergeCell ref="EJ17:EY17"/>
    <mergeCell ref="A16:AN18"/>
    <mergeCell ref="EJ18:EY18"/>
    <mergeCell ref="EJ16:EY16"/>
    <mergeCell ref="A33:EY33"/>
    <mergeCell ref="FA42:FI42"/>
    <mergeCell ref="DG2:EY2"/>
    <mergeCell ref="DG4:EY4"/>
    <mergeCell ref="DG3:EY3"/>
    <mergeCell ref="EO7:ER7"/>
    <mergeCell ref="DL7:DO7"/>
    <mergeCell ref="DG6:DZ6"/>
    <mergeCell ref="EC6:EY6"/>
    <mergeCell ref="DG5:DZ5"/>
    <mergeCell ref="EC5:EY5"/>
    <mergeCell ref="A49:FI49"/>
    <mergeCell ref="DQ55:FI55"/>
    <mergeCell ref="A50:FI50"/>
    <mergeCell ref="A40:EY40"/>
    <mergeCell ref="A41:DX41"/>
    <mergeCell ref="DY41:EZ41"/>
    <mergeCell ref="FA46:FI46"/>
    <mergeCell ref="A46:DX46"/>
    <mergeCell ref="A45:FI45"/>
    <mergeCell ref="DY46:EZ46"/>
    <mergeCell ref="A51:FI51"/>
    <mergeCell ref="A53:J53"/>
    <mergeCell ref="K53:DP53"/>
    <mergeCell ref="DQ53:FI53"/>
    <mergeCell ref="A54:J54"/>
    <mergeCell ref="A55:J55"/>
    <mergeCell ref="DQ54:FI54"/>
    <mergeCell ref="K55:DP55"/>
    <mergeCell ref="A61:J61"/>
    <mergeCell ref="DQ56:FI56"/>
    <mergeCell ref="K56:DP56"/>
    <mergeCell ref="A56:J56"/>
    <mergeCell ref="A57:J57"/>
    <mergeCell ref="DQ61:FI61"/>
    <mergeCell ref="DQ60:FI60"/>
    <mergeCell ref="DQ59:FI59"/>
    <mergeCell ref="K57:DP57"/>
    <mergeCell ref="DQ58:FI58"/>
    <mergeCell ref="A62:J62"/>
    <mergeCell ref="K62:DP62"/>
    <mergeCell ref="A59:J59"/>
    <mergeCell ref="A58:J58"/>
    <mergeCell ref="K61:DP61"/>
    <mergeCell ref="K58:DP58"/>
    <mergeCell ref="K59:DP59"/>
    <mergeCell ref="K60:DP60"/>
    <mergeCell ref="A60:J60"/>
  </mergeCells>
  <phoneticPr fontId="11" type="noConversion"/>
  <pageMargins left="0.70866141732283472" right="0.70866141732283472" top="0.31496062992125984" bottom="0.27559055118110237" header="0.31496062992125984" footer="0.31496062992125984"/>
  <pageSetup paperSize="9" scale="88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BM58"/>
  <sheetViews>
    <sheetView topLeftCell="AV40" zoomScaleSheetLayoutView="110" workbookViewId="0">
      <selection activeCell="BG34" sqref="BG1:BM65536"/>
    </sheetView>
  </sheetViews>
  <sheetFormatPr defaultRowHeight="10.15" customHeight="1"/>
  <cols>
    <col min="1" max="49" width="0.28515625" style="34" customWidth="1"/>
    <col min="50" max="50" width="32.5703125" style="34" customWidth="1"/>
    <col min="51" max="51" width="6.7109375" style="34" customWidth="1"/>
    <col min="52" max="52" width="8.7109375" style="34" customWidth="1"/>
    <col min="53" max="53" width="13.28515625" style="35" customWidth="1"/>
    <col min="54" max="54" width="13.5703125" style="34" customWidth="1"/>
    <col min="55" max="55" width="14" style="34" customWidth="1"/>
    <col min="56" max="56" width="10.7109375" style="34" customWidth="1"/>
    <col min="57" max="57" width="12.7109375" style="34" customWidth="1"/>
    <col min="58" max="58" width="11.85546875" style="34" customWidth="1"/>
    <col min="59" max="59" width="10.5703125" style="34" hidden="1" customWidth="1"/>
    <col min="60" max="62" width="0" style="34" hidden="1" customWidth="1"/>
    <col min="63" max="63" width="11.7109375" style="34" hidden="1" customWidth="1"/>
    <col min="64" max="64" width="11" style="64" hidden="1" customWidth="1"/>
    <col min="65" max="65" width="0" style="65" hidden="1" customWidth="1"/>
    <col min="66" max="16384" width="9.140625" style="34"/>
  </cols>
  <sheetData>
    <row r="1" spans="1:58" ht="10.7" customHeight="1">
      <c r="BF1" s="36"/>
    </row>
    <row r="2" spans="1:58" ht="12.75">
      <c r="A2" s="218" t="s">
        <v>108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</row>
    <row r="3" spans="1:58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8"/>
      <c r="BB3" s="37"/>
      <c r="BC3" s="39"/>
      <c r="BD3" s="39"/>
      <c r="BE3" s="39"/>
      <c r="BF3" s="39"/>
    </row>
    <row r="4" spans="1:58" ht="12.75" customHeight="1">
      <c r="A4" s="219" t="s">
        <v>16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1"/>
      <c r="AY4" s="228" t="s">
        <v>25</v>
      </c>
      <c r="AZ4" s="228" t="s">
        <v>26</v>
      </c>
      <c r="BA4" s="217" t="s">
        <v>27</v>
      </c>
      <c r="BB4" s="217"/>
      <c r="BC4" s="217"/>
      <c r="BD4" s="217"/>
      <c r="BE4" s="217"/>
      <c r="BF4" s="217"/>
    </row>
    <row r="5" spans="1:58" ht="12.75" customHeight="1">
      <c r="A5" s="222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4"/>
      <c r="AY5" s="229"/>
      <c r="AZ5" s="229"/>
      <c r="BA5" s="231" t="s">
        <v>106</v>
      </c>
      <c r="BB5" s="217" t="s">
        <v>28</v>
      </c>
      <c r="BC5" s="217"/>
      <c r="BD5" s="217"/>
      <c r="BE5" s="217"/>
      <c r="BF5" s="217"/>
    </row>
    <row r="6" spans="1:58" ht="68.25" customHeight="1">
      <c r="A6" s="222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4"/>
      <c r="AY6" s="229"/>
      <c r="AZ6" s="229"/>
      <c r="BA6" s="231"/>
      <c r="BB6" s="217" t="s">
        <v>107</v>
      </c>
      <c r="BC6" s="217" t="s">
        <v>29</v>
      </c>
      <c r="BD6" s="217" t="s">
        <v>30</v>
      </c>
      <c r="BE6" s="217" t="s">
        <v>31</v>
      </c>
      <c r="BF6" s="217"/>
    </row>
    <row r="7" spans="1:58" ht="32.25" customHeight="1">
      <c r="A7" s="225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7"/>
      <c r="AY7" s="230"/>
      <c r="AZ7" s="230"/>
      <c r="BA7" s="231"/>
      <c r="BB7" s="217"/>
      <c r="BC7" s="217"/>
      <c r="BD7" s="217"/>
      <c r="BE7" s="40" t="s">
        <v>32</v>
      </c>
      <c r="BF7" s="40" t="s">
        <v>33</v>
      </c>
    </row>
    <row r="8" spans="1:58" ht="10.7" customHeight="1">
      <c r="A8" s="236">
        <v>1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41">
        <v>2</v>
      </c>
      <c r="AZ8" s="40">
        <v>3</v>
      </c>
      <c r="BA8" s="42">
        <v>6</v>
      </c>
      <c r="BB8" s="40">
        <v>7</v>
      </c>
      <c r="BC8" s="40">
        <v>8</v>
      </c>
      <c r="BD8" s="40">
        <v>9</v>
      </c>
      <c r="BE8" s="40">
        <v>10</v>
      </c>
      <c r="BF8" s="40">
        <v>11</v>
      </c>
    </row>
    <row r="9" spans="1:58" ht="12.75">
      <c r="A9" s="43"/>
      <c r="B9" s="237" t="s">
        <v>109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8"/>
      <c r="AY9" s="44">
        <v>100</v>
      </c>
      <c r="AZ9" s="45"/>
      <c r="BA9" s="46">
        <f t="shared" ref="BA9:BF9" si="0">SUM(BA11:BA17)</f>
        <v>70577573.960000008</v>
      </c>
      <c r="BB9" s="46">
        <f t="shared" si="0"/>
        <v>68648124.960000008</v>
      </c>
      <c r="BC9" s="46">
        <f t="shared" si="0"/>
        <v>678100</v>
      </c>
      <c r="BD9" s="46">
        <f t="shared" si="0"/>
        <v>0</v>
      </c>
      <c r="BE9" s="46">
        <f t="shared" si="0"/>
        <v>1251349</v>
      </c>
      <c r="BF9" s="46">
        <f t="shared" si="0"/>
        <v>0</v>
      </c>
    </row>
    <row r="10" spans="1:58" ht="12" customHeight="1">
      <c r="A10" s="47"/>
      <c r="B10" s="232" t="s">
        <v>28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3"/>
      <c r="AY10" s="48"/>
      <c r="AZ10" s="49"/>
      <c r="BA10" s="50"/>
      <c r="BB10" s="51"/>
      <c r="BC10" s="51"/>
      <c r="BD10" s="51"/>
      <c r="BE10" s="51"/>
      <c r="BF10" s="51"/>
    </row>
    <row r="11" spans="1:58" ht="12.75">
      <c r="A11" s="47"/>
      <c r="B11" s="234" t="s">
        <v>110</v>
      </c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5"/>
      <c r="AY11" s="52">
        <v>110</v>
      </c>
      <c r="AZ11" s="53" t="s">
        <v>133</v>
      </c>
      <c r="BA11" s="54">
        <f t="shared" ref="BA11:BA17" si="1">SUM(BB11:BE11)</f>
        <v>108406</v>
      </c>
      <c r="BB11" s="55"/>
      <c r="BC11" s="55"/>
      <c r="BD11" s="55"/>
      <c r="BE11" s="56">
        <f>BJ18</f>
        <v>108406</v>
      </c>
      <c r="BF11" s="55"/>
    </row>
    <row r="12" spans="1:58" ht="17.25" customHeight="1">
      <c r="A12" s="57"/>
      <c r="B12" s="58"/>
      <c r="C12" s="234" t="s">
        <v>111</v>
      </c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5"/>
      <c r="AY12" s="52">
        <v>120</v>
      </c>
      <c r="AZ12" s="53" t="s">
        <v>134</v>
      </c>
      <c r="BA12" s="54">
        <f t="shared" si="1"/>
        <v>69591868.960000008</v>
      </c>
      <c r="BB12" s="56">
        <f>BB18</f>
        <v>68648124.960000008</v>
      </c>
      <c r="BC12" s="55"/>
      <c r="BD12" s="55"/>
      <c r="BE12" s="56">
        <f>BH18+BI18</f>
        <v>943744</v>
      </c>
      <c r="BF12" s="55"/>
    </row>
    <row r="13" spans="1:58" ht="26.25" customHeight="1">
      <c r="A13" s="57"/>
      <c r="B13" s="59"/>
      <c r="C13" s="232" t="s">
        <v>112</v>
      </c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3"/>
      <c r="AY13" s="48">
        <v>130</v>
      </c>
      <c r="AZ13" s="49" t="s">
        <v>135</v>
      </c>
      <c r="BA13" s="54">
        <f t="shared" si="1"/>
        <v>0</v>
      </c>
      <c r="BB13" s="60"/>
      <c r="BC13" s="60"/>
      <c r="BD13" s="60"/>
      <c r="BE13" s="55"/>
      <c r="BF13" s="60"/>
    </row>
    <row r="14" spans="1:58" ht="42.75" customHeight="1">
      <c r="A14" s="57"/>
      <c r="B14" s="59"/>
      <c r="C14" s="232" t="s">
        <v>113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3"/>
      <c r="AY14" s="48">
        <v>140</v>
      </c>
      <c r="AZ14" s="49" t="s">
        <v>136</v>
      </c>
      <c r="BA14" s="54">
        <f t="shared" si="1"/>
        <v>0</v>
      </c>
      <c r="BB14" s="60"/>
      <c r="BC14" s="60"/>
      <c r="BD14" s="60"/>
      <c r="BE14" s="55"/>
      <c r="BF14" s="60"/>
    </row>
    <row r="15" spans="1:58" ht="16.5" customHeight="1">
      <c r="A15" s="57"/>
      <c r="B15" s="59"/>
      <c r="C15" s="232" t="s">
        <v>114</v>
      </c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3"/>
      <c r="AY15" s="48">
        <v>150</v>
      </c>
      <c r="AZ15" s="49" t="s">
        <v>137</v>
      </c>
      <c r="BA15" s="54">
        <f t="shared" si="1"/>
        <v>678100</v>
      </c>
      <c r="BB15" s="60"/>
      <c r="BC15" s="56">
        <f>BC18</f>
        <v>678100</v>
      </c>
      <c r="BD15" s="55"/>
      <c r="BE15" s="60"/>
      <c r="BF15" s="60"/>
    </row>
    <row r="16" spans="1:58" ht="13.5" customHeight="1">
      <c r="A16" s="57"/>
      <c r="B16" s="59"/>
      <c r="C16" s="232" t="s">
        <v>115</v>
      </c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3"/>
      <c r="AY16" s="48">
        <v>160</v>
      </c>
      <c r="AZ16" s="49" t="s">
        <v>138</v>
      </c>
      <c r="BA16" s="54">
        <f t="shared" si="1"/>
        <v>199199</v>
      </c>
      <c r="BB16" s="60"/>
      <c r="BC16" s="60"/>
      <c r="BD16" s="60"/>
      <c r="BE16" s="56">
        <f>BK18</f>
        <v>199199</v>
      </c>
      <c r="BF16" s="60"/>
    </row>
    <row r="17" spans="1:65" ht="16.5" customHeight="1">
      <c r="A17" s="57"/>
      <c r="B17" s="59"/>
      <c r="C17" s="232" t="s">
        <v>116</v>
      </c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3"/>
      <c r="AY17" s="48">
        <v>180</v>
      </c>
      <c r="AZ17" s="49" t="s">
        <v>139</v>
      </c>
      <c r="BA17" s="54">
        <f t="shared" si="1"/>
        <v>0</v>
      </c>
      <c r="BB17" s="60"/>
      <c r="BC17" s="60"/>
      <c r="BD17" s="60"/>
      <c r="BE17" s="55"/>
      <c r="BF17" s="60"/>
      <c r="BG17" s="61" t="s">
        <v>140</v>
      </c>
      <c r="BH17" s="62" t="s">
        <v>141</v>
      </c>
      <c r="BI17" s="62" t="s">
        <v>142</v>
      </c>
      <c r="BJ17" s="63" t="s">
        <v>143</v>
      </c>
      <c r="BK17" s="63" t="s">
        <v>144</v>
      </c>
    </row>
    <row r="18" spans="1:65" ht="14.25" customHeight="1">
      <c r="A18" s="43"/>
      <c r="B18" s="237" t="s">
        <v>117</v>
      </c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8"/>
      <c r="AY18" s="44">
        <v>200</v>
      </c>
      <c r="AZ18" s="45"/>
      <c r="BA18" s="46">
        <f t="shared" ref="BA18:BF18" si="2">BA20+BA30+BA37+BA26</f>
        <v>70692543.020000011</v>
      </c>
      <c r="BB18" s="46">
        <f t="shared" si="2"/>
        <v>68648124.960000008</v>
      </c>
      <c r="BC18" s="46">
        <f t="shared" si="2"/>
        <v>678100</v>
      </c>
      <c r="BD18" s="46">
        <f t="shared" si="2"/>
        <v>0</v>
      </c>
      <c r="BE18" s="46">
        <f t="shared" si="2"/>
        <v>1366318.06</v>
      </c>
      <c r="BF18" s="46">
        <f t="shared" si="2"/>
        <v>0</v>
      </c>
      <c r="BG18" s="66">
        <f>SUM(BG19:BG48)</f>
        <v>114969.06</v>
      </c>
      <c r="BH18" s="67">
        <f>SUM(BH19:BH48)</f>
        <v>204544</v>
      </c>
      <c r="BI18" s="67">
        <f>SUM(BI19:BI48)</f>
        <v>739200</v>
      </c>
      <c r="BJ18" s="67">
        <f>SUM(BJ19:BJ48)</f>
        <v>108406</v>
      </c>
      <c r="BK18" s="67">
        <f>SUM(BK19:BK48)</f>
        <v>199199</v>
      </c>
    </row>
    <row r="19" spans="1:65" ht="12.75">
      <c r="A19" s="47"/>
      <c r="B19" s="232" t="s">
        <v>28</v>
      </c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3"/>
      <c r="AY19" s="48"/>
      <c r="AZ19" s="49"/>
      <c r="BA19" s="50"/>
      <c r="BB19" s="51"/>
      <c r="BC19" s="51"/>
      <c r="BD19" s="51"/>
      <c r="BE19" s="51"/>
      <c r="BF19" s="51"/>
      <c r="BG19" s="68"/>
      <c r="BH19" s="69"/>
      <c r="BI19" s="69"/>
      <c r="BJ19" s="69"/>
      <c r="BK19" s="69"/>
    </row>
    <row r="20" spans="1:65" s="77" customFormat="1" ht="16.5" customHeight="1">
      <c r="A20" s="70"/>
      <c r="B20" s="239" t="s">
        <v>145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239"/>
      <c r="AX20" s="240"/>
      <c r="AY20" s="71">
        <v>210</v>
      </c>
      <c r="AZ20" s="72" t="s">
        <v>146</v>
      </c>
      <c r="BA20" s="54">
        <f t="shared" ref="BA20:BF20" si="3">BA22</f>
        <v>50745623.060000002</v>
      </c>
      <c r="BB20" s="54">
        <f t="shared" si="3"/>
        <v>49291878</v>
      </c>
      <c r="BC20" s="54">
        <f t="shared" si="3"/>
        <v>678100</v>
      </c>
      <c r="BD20" s="54">
        <f t="shared" si="3"/>
        <v>0</v>
      </c>
      <c r="BE20" s="54">
        <f t="shared" si="3"/>
        <v>775645.05999999994</v>
      </c>
      <c r="BF20" s="54">
        <f t="shared" si="3"/>
        <v>0</v>
      </c>
      <c r="BG20" s="73"/>
      <c r="BH20" s="74"/>
      <c r="BI20" s="74"/>
      <c r="BJ20" s="74"/>
      <c r="BK20" s="74"/>
      <c r="BL20" s="75"/>
      <c r="BM20" s="76"/>
    </row>
    <row r="21" spans="1:65" s="77" customFormat="1" ht="12.75">
      <c r="A21" s="70"/>
      <c r="B21" s="78"/>
      <c r="C21" s="234" t="s">
        <v>35</v>
      </c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5"/>
      <c r="AY21" s="52"/>
      <c r="AZ21" s="53"/>
      <c r="BA21" s="54"/>
      <c r="BB21" s="55"/>
      <c r="BC21" s="55"/>
      <c r="BD21" s="55"/>
      <c r="BE21" s="55"/>
      <c r="BF21" s="55"/>
      <c r="BG21" s="73"/>
      <c r="BH21" s="74"/>
      <c r="BI21" s="74"/>
      <c r="BJ21" s="74"/>
      <c r="BK21" s="74"/>
      <c r="BL21" s="75"/>
      <c r="BM21" s="76"/>
    </row>
    <row r="22" spans="1:65" s="77" customFormat="1" ht="26.25" customHeight="1">
      <c r="A22" s="79"/>
      <c r="B22" s="58"/>
      <c r="C22" s="239" t="s">
        <v>147</v>
      </c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40"/>
      <c r="AY22" s="71">
        <v>211</v>
      </c>
      <c r="AZ22" s="72" t="s">
        <v>148</v>
      </c>
      <c r="BA22" s="54">
        <f t="shared" ref="BA22:BF22" si="4">BA24+BA25</f>
        <v>50745623.060000002</v>
      </c>
      <c r="BB22" s="54">
        <f>BB24+BB25</f>
        <v>49291878</v>
      </c>
      <c r="BC22" s="54">
        <f t="shared" si="4"/>
        <v>678100</v>
      </c>
      <c r="BD22" s="54">
        <f t="shared" si="4"/>
        <v>0</v>
      </c>
      <c r="BE22" s="54">
        <f t="shared" si="4"/>
        <v>775645.05999999994</v>
      </c>
      <c r="BF22" s="54">
        <f t="shared" si="4"/>
        <v>0</v>
      </c>
      <c r="BG22" s="73"/>
      <c r="BH22" s="74"/>
      <c r="BI22" s="74"/>
      <c r="BJ22" s="74"/>
      <c r="BK22" s="74"/>
      <c r="BL22" s="75"/>
      <c r="BM22" s="76"/>
    </row>
    <row r="23" spans="1:65" s="77" customFormat="1" ht="14.25" customHeight="1">
      <c r="A23" s="79"/>
      <c r="B23" s="58"/>
      <c r="C23" s="234" t="s">
        <v>28</v>
      </c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5"/>
      <c r="AY23" s="52"/>
      <c r="AZ23" s="53"/>
      <c r="BA23" s="54"/>
      <c r="BB23" s="55"/>
      <c r="BC23" s="55"/>
      <c r="BD23" s="55"/>
      <c r="BE23" s="55"/>
      <c r="BF23" s="55"/>
      <c r="BG23" s="73" t="s">
        <v>140</v>
      </c>
      <c r="BH23" s="74" t="s">
        <v>141</v>
      </c>
      <c r="BI23" s="74" t="s">
        <v>142</v>
      </c>
      <c r="BJ23" s="74" t="s">
        <v>143</v>
      </c>
      <c r="BK23" s="74" t="s">
        <v>144</v>
      </c>
      <c r="BL23" s="75"/>
      <c r="BM23" s="76"/>
    </row>
    <row r="24" spans="1:65" s="77" customFormat="1" ht="12.75">
      <c r="A24" s="79"/>
      <c r="B24" s="58"/>
      <c r="C24" s="234" t="s">
        <v>36</v>
      </c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5"/>
      <c r="AY24" s="52">
        <v>212</v>
      </c>
      <c r="AZ24" s="53" t="s">
        <v>149</v>
      </c>
      <c r="BA24" s="54">
        <f>SUM(BB24:BE24)</f>
        <v>38975041.210000001</v>
      </c>
      <c r="BB24" s="55">
        <v>37858500</v>
      </c>
      <c r="BC24" s="55">
        <v>520800</v>
      </c>
      <c r="BD24" s="55"/>
      <c r="BE24" s="55">
        <f>SUM(BG24:BK24)</f>
        <v>595741.21</v>
      </c>
      <c r="BF24" s="55"/>
      <c r="BG24" s="145">
        <v>31145.21</v>
      </c>
      <c r="BH24" s="134">
        <v>157099</v>
      </c>
      <c r="BI24" s="134">
        <v>407497</v>
      </c>
      <c r="BJ24" s="134"/>
      <c r="BK24" s="134"/>
      <c r="BL24" s="82">
        <v>211</v>
      </c>
      <c r="BM24" s="76"/>
    </row>
    <row r="25" spans="1:65" s="77" customFormat="1" ht="15" customHeight="1">
      <c r="A25" s="79"/>
      <c r="B25" s="58"/>
      <c r="C25" s="234" t="s">
        <v>37</v>
      </c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5"/>
      <c r="AY25" s="52">
        <v>214</v>
      </c>
      <c r="AZ25" s="53" t="s">
        <v>150</v>
      </c>
      <c r="BA25" s="54">
        <f>SUM(BB25:BE25)</f>
        <v>11770581.85</v>
      </c>
      <c r="BB25" s="55">
        <v>11433378</v>
      </c>
      <c r="BC25" s="55">
        <v>157300</v>
      </c>
      <c r="BD25" s="55"/>
      <c r="BE25" s="55">
        <f>SUM(BG25:BK25)</f>
        <v>179903.85</v>
      </c>
      <c r="BF25" s="55"/>
      <c r="BG25" s="145">
        <v>9405.85</v>
      </c>
      <c r="BH25" s="134">
        <v>47445</v>
      </c>
      <c r="BI25" s="134">
        <v>123053</v>
      </c>
      <c r="BJ25" s="134"/>
      <c r="BK25" s="134"/>
      <c r="BL25" s="82">
        <v>213</v>
      </c>
      <c r="BM25" s="76"/>
    </row>
    <row r="26" spans="1:65" s="77" customFormat="1" ht="15" customHeight="1">
      <c r="A26" s="83"/>
      <c r="B26" s="84"/>
      <c r="C26" s="239" t="s">
        <v>151</v>
      </c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40"/>
      <c r="AY26" s="71">
        <v>220</v>
      </c>
      <c r="AZ26" s="72" t="s">
        <v>152</v>
      </c>
      <c r="BA26" s="54">
        <f t="shared" ref="BA26:BF26" si="5">SUM(BA28:BA29)</f>
        <v>1500</v>
      </c>
      <c r="BB26" s="54">
        <f t="shared" si="5"/>
        <v>1500</v>
      </c>
      <c r="BC26" s="54">
        <f t="shared" si="5"/>
        <v>0</v>
      </c>
      <c r="BD26" s="54">
        <f t="shared" si="5"/>
        <v>0</v>
      </c>
      <c r="BE26" s="54">
        <f t="shared" si="5"/>
        <v>0</v>
      </c>
      <c r="BF26" s="54">
        <f t="shared" si="5"/>
        <v>0</v>
      </c>
      <c r="BG26" s="146"/>
      <c r="BH26" s="135"/>
      <c r="BI26" s="135"/>
      <c r="BJ26" s="135"/>
      <c r="BK26" s="135"/>
      <c r="BL26" s="75"/>
      <c r="BM26" s="76"/>
    </row>
    <row r="27" spans="1:65" s="77" customFormat="1" ht="12.75">
      <c r="A27" s="79"/>
      <c r="B27" s="58"/>
      <c r="C27" s="234" t="s">
        <v>28</v>
      </c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5"/>
      <c r="AY27" s="52"/>
      <c r="AZ27" s="53"/>
      <c r="BA27" s="54"/>
      <c r="BB27" s="55"/>
      <c r="BC27" s="55"/>
      <c r="BD27" s="55"/>
      <c r="BE27" s="55"/>
      <c r="BF27" s="55"/>
      <c r="BG27" s="146" t="s">
        <v>140</v>
      </c>
      <c r="BH27" s="135" t="s">
        <v>141</v>
      </c>
      <c r="BI27" s="135" t="s">
        <v>142</v>
      </c>
      <c r="BJ27" s="135" t="s">
        <v>143</v>
      </c>
      <c r="BK27" s="135" t="s">
        <v>144</v>
      </c>
      <c r="BL27" s="75"/>
      <c r="BM27" s="76"/>
    </row>
    <row r="28" spans="1:65" s="77" customFormat="1" ht="27" customHeight="1">
      <c r="A28" s="79"/>
      <c r="B28" s="58"/>
      <c r="C28" s="234" t="s">
        <v>153</v>
      </c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5"/>
      <c r="AY28" s="52"/>
      <c r="AZ28" s="53" t="s">
        <v>152</v>
      </c>
      <c r="BA28" s="54">
        <f>SUM(BB28:BE28)</f>
        <v>0</v>
      </c>
      <c r="BB28" s="55"/>
      <c r="BC28" s="55"/>
      <c r="BD28" s="55"/>
      <c r="BE28" s="55">
        <f>SUM(BG28:BK28)</f>
        <v>0</v>
      </c>
      <c r="BF28" s="55"/>
      <c r="BG28" s="147"/>
      <c r="BH28" s="136"/>
      <c r="BI28" s="136"/>
      <c r="BJ28" s="136"/>
      <c r="BK28" s="136"/>
      <c r="BL28" s="87">
        <v>266</v>
      </c>
      <c r="BM28" s="76"/>
    </row>
    <row r="29" spans="1:65" s="77" customFormat="1" ht="27.75" customHeight="1">
      <c r="A29" s="79"/>
      <c r="B29" s="58"/>
      <c r="C29" s="234" t="s">
        <v>154</v>
      </c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5"/>
      <c r="AY29" s="52"/>
      <c r="AZ29" s="53" t="s">
        <v>155</v>
      </c>
      <c r="BA29" s="54">
        <f>SUM(BB29:BE29)</f>
        <v>1500</v>
      </c>
      <c r="BB29" s="55">
        <v>1500</v>
      </c>
      <c r="BC29" s="55"/>
      <c r="BD29" s="55"/>
      <c r="BE29" s="55">
        <f>SUM(BG29:BK29)</f>
        <v>0</v>
      </c>
      <c r="BF29" s="55"/>
      <c r="BG29" s="148"/>
      <c r="BH29" s="137"/>
      <c r="BI29" s="137"/>
      <c r="BJ29" s="137"/>
      <c r="BK29" s="137"/>
      <c r="BL29" s="90">
        <v>212</v>
      </c>
      <c r="BM29" s="76"/>
    </row>
    <row r="30" spans="1:65" s="77" customFormat="1" ht="15.75" customHeight="1">
      <c r="A30" s="70"/>
      <c r="B30" s="239" t="s">
        <v>156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239"/>
      <c r="AU30" s="239"/>
      <c r="AV30" s="239"/>
      <c r="AW30" s="239"/>
      <c r="AX30" s="240"/>
      <c r="AY30" s="71">
        <v>230</v>
      </c>
      <c r="AZ30" s="72" t="s">
        <v>157</v>
      </c>
      <c r="BA30" s="54">
        <f t="shared" ref="BA30:BF30" si="6">SUM(BA32:BA34)</f>
        <v>1644266</v>
      </c>
      <c r="BB30" s="54">
        <f t="shared" si="6"/>
        <v>1644266</v>
      </c>
      <c r="BC30" s="54">
        <f t="shared" si="6"/>
        <v>0</v>
      </c>
      <c r="BD30" s="54">
        <f t="shared" si="6"/>
        <v>0</v>
      </c>
      <c r="BE30" s="54">
        <f t="shared" si="6"/>
        <v>0</v>
      </c>
      <c r="BF30" s="54">
        <f t="shared" si="6"/>
        <v>0</v>
      </c>
      <c r="BG30" s="146"/>
      <c r="BH30" s="135"/>
      <c r="BI30" s="135"/>
      <c r="BJ30" s="135"/>
      <c r="BK30" s="135"/>
      <c r="BL30" s="75"/>
      <c r="BM30" s="76"/>
    </row>
    <row r="31" spans="1:65" s="77" customFormat="1" ht="12.75">
      <c r="A31" s="83"/>
      <c r="B31" s="84"/>
      <c r="C31" s="234" t="s">
        <v>35</v>
      </c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5"/>
      <c r="AY31" s="52"/>
      <c r="AZ31" s="53"/>
      <c r="BA31" s="50"/>
      <c r="BB31" s="91"/>
      <c r="BC31" s="91"/>
      <c r="BD31" s="91"/>
      <c r="BE31" s="91"/>
      <c r="BF31" s="91"/>
      <c r="BG31" s="146" t="s">
        <v>140</v>
      </c>
      <c r="BH31" s="135" t="s">
        <v>141</v>
      </c>
      <c r="BI31" s="135" t="s">
        <v>142</v>
      </c>
      <c r="BJ31" s="135" t="s">
        <v>143</v>
      </c>
      <c r="BK31" s="135" t="s">
        <v>144</v>
      </c>
      <c r="BL31" s="75"/>
      <c r="BM31" s="76"/>
    </row>
    <row r="32" spans="1:65" s="77" customFormat="1" ht="16.5" customHeight="1">
      <c r="A32" s="79"/>
      <c r="B32" s="58"/>
      <c r="C32" s="234" t="s">
        <v>158</v>
      </c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5"/>
      <c r="AY32" s="52">
        <v>231</v>
      </c>
      <c r="AZ32" s="53" t="s">
        <v>159</v>
      </c>
      <c r="BA32" s="54">
        <f>SUM(BB32:BE32)</f>
        <v>1644266</v>
      </c>
      <c r="BB32" s="55">
        <f>1162986+481280</f>
        <v>1644266</v>
      </c>
      <c r="BC32" s="55"/>
      <c r="BD32" s="55"/>
      <c r="BE32" s="55">
        <f>SUM(BG32:BK32)</f>
        <v>0</v>
      </c>
      <c r="BF32" s="55"/>
      <c r="BG32" s="148"/>
      <c r="BH32" s="137"/>
      <c r="BI32" s="137"/>
      <c r="BJ32" s="137"/>
      <c r="BK32" s="137"/>
      <c r="BL32" s="90" t="s">
        <v>160</v>
      </c>
      <c r="BM32" s="76"/>
    </row>
    <row r="33" spans="1:65" s="77" customFormat="1" ht="16.5" customHeight="1">
      <c r="A33" s="83"/>
      <c r="B33" s="84"/>
      <c r="C33" s="234" t="s">
        <v>161</v>
      </c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5"/>
      <c r="AY33" s="52">
        <v>232</v>
      </c>
      <c r="AZ33" s="53" t="s">
        <v>162</v>
      </c>
      <c r="BA33" s="54">
        <f>SUM(BB33:BE33)</f>
        <v>0</v>
      </c>
      <c r="BB33" s="91"/>
      <c r="BC33" s="91"/>
      <c r="BD33" s="91"/>
      <c r="BE33" s="55">
        <f>SUM(BG33:BK33)</f>
        <v>0</v>
      </c>
      <c r="BF33" s="91"/>
      <c r="BG33" s="149"/>
      <c r="BH33" s="138"/>
      <c r="BI33" s="138"/>
      <c r="BJ33" s="138"/>
      <c r="BK33" s="138"/>
      <c r="BL33" s="94" t="s">
        <v>163</v>
      </c>
      <c r="BM33" s="76"/>
    </row>
    <row r="34" spans="1:65" s="77" customFormat="1" ht="12.75">
      <c r="A34" s="79"/>
      <c r="B34" s="58"/>
      <c r="C34" s="234" t="s">
        <v>164</v>
      </c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5"/>
      <c r="AY34" s="52">
        <v>233</v>
      </c>
      <c r="AZ34" s="53" t="s">
        <v>165</v>
      </c>
      <c r="BA34" s="54">
        <f>SUM(BB34:BE34)</f>
        <v>0</v>
      </c>
      <c r="BB34" s="55"/>
      <c r="BC34" s="55"/>
      <c r="BD34" s="55"/>
      <c r="BE34" s="55">
        <f>SUM(BG34:BK34)</f>
        <v>0</v>
      </c>
      <c r="BF34" s="55"/>
      <c r="BG34" s="149"/>
      <c r="BH34" s="138"/>
      <c r="BI34" s="138"/>
      <c r="BJ34" s="138"/>
      <c r="BK34" s="138"/>
      <c r="BL34" s="94" t="s">
        <v>166</v>
      </c>
      <c r="BM34" s="94">
        <v>292.29500000000002</v>
      </c>
    </row>
    <row r="35" spans="1:65" s="77" customFormat="1" ht="17.25" customHeight="1">
      <c r="A35" s="79"/>
      <c r="B35" s="58"/>
      <c r="C35" s="239" t="s">
        <v>167</v>
      </c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39"/>
      <c r="AT35" s="239"/>
      <c r="AU35" s="239"/>
      <c r="AV35" s="239"/>
      <c r="AW35" s="239"/>
      <c r="AX35" s="240"/>
      <c r="AY35" s="71">
        <v>240</v>
      </c>
      <c r="AZ35" s="72"/>
      <c r="BA35" s="54"/>
      <c r="BB35" s="54"/>
      <c r="BC35" s="54"/>
      <c r="BD35" s="54"/>
      <c r="BE35" s="54"/>
      <c r="BF35" s="54"/>
      <c r="BG35" s="146"/>
      <c r="BH35" s="135"/>
      <c r="BI35" s="135"/>
      <c r="BJ35" s="135"/>
      <c r="BK35" s="135"/>
      <c r="BL35" s="75"/>
      <c r="BM35" s="76"/>
    </row>
    <row r="36" spans="1:65" s="77" customFormat="1" ht="27.75" customHeight="1">
      <c r="A36" s="83"/>
      <c r="B36" s="84"/>
      <c r="C36" s="239" t="s">
        <v>168</v>
      </c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39"/>
      <c r="AP36" s="239"/>
      <c r="AQ36" s="239"/>
      <c r="AR36" s="239"/>
      <c r="AS36" s="239"/>
      <c r="AT36" s="239"/>
      <c r="AU36" s="239"/>
      <c r="AV36" s="239"/>
      <c r="AW36" s="239"/>
      <c r="AX36" s="240"/>
      <c r="AY36" s="71">
        <v>250</v>
      </c>
      <c r="AZ36" s="72"/>
      <c r="BA36" s="50"/>
      <c r="BB36" s="50"/>
      <c r="BC36" s="50"/>
      <c r="BD36" s="50"/>
      <c r="BE36" s="50"/>
      <c r="BF36" s="50"/>
      <c r="BG36" s="146"/>
      <c r="BH36" s="135"/>
      <c r="BI36" s="135"/>
      <c r="BJ36" s="135"/>
      <c r="BK36" s="135"/>
      <c r="BL36" s="75"/>
      <c r="BM36" s="76"/>
    </row>
    <row r="37" spans="1:65" s="77" customFormat="1" ht="18" customHeight="1">
      <c r="A37" s="79"/>
      <c r="B37" s="58"/>
      <c r="C37" s="239" t="s">
        <v>169</v>
      </c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40"/>
      <c r="AY37" s="71">
        <v>260</v>
      </c>
      <c r="AZ37" s="72" t="s">
        <v>170</v>
      </c>
      <c r="BA37" s="54">
        <f t="shared" ref="BA37:BF37" si="7">SUM(BA39:BA48)</f>
        <v>18301153.960000001</v>
      </c>
      <c r="BB37" s="54">
        <f t="shared" si="7"/>
        <v>17710480.960000001</v>
      </c>
      <c r="BC37" s="54">
        <f t="shared" si="7"/>
        <v>0</v>
      </c>
      <c r="BD37" s="54">
        <f t="shared" si="7"/>
        <v>0</v>
      </c>
      <c r="BE37" s="54">
        <f t="shared" si="7"/>
        <v>590673</v>
      </c>
      <c r="BF37" s="54">
        <f t="shared" si="7"/>
        <v>0</v>
      </c>
      <c r="BG37" s="146"/>
      <c r="BH37" s="135"/>
      <c r="BI37" s="135"/>
      <c r="BJ37" s="135"/>
      <c r="BK37" s="135"/>
      <c r="BL37" s="75"/>
      <c r="BM37" s="76"/>
    </row>
    <row r="38" spans="1:65" s="77" customFormat="1" ht="12.75">
      <c r="A38" s="83"/>
      <c r="B38" s="84"/>
      <c r="C38" s="234" t="s">
        <v>35</v>
      </c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5"/>
      <c r="AY38" s="52"/>
      <c r="AZ38" s="53"/>
      <c r="BA38" s="50"/>
      <c r="BB38" s="91"/>
      <c r="BC38" s="91"/>
      <c r="BD38" s="91"/>
      <c r="BE38" s="91"/>
      <c r="BF38" s="91"/>
      <c r="BG38" s="146" t="s">
        <v>140</v>
      </c>
      <c r="BH38" s="135" t="s">
        <v>141</v>
      </c>
      <c r="BI38" s="135" t="s">
        <v>142</v>
      </c>
      <c r="BJ38" s="135" t="s">
        <v>143</v>
      </c>
      <c r="BK38" s="135" t="s">
        <v>144</v>
      </c>
      <c r="BL38" s="75"/>
      <c r="BM38" s="76"/>
    </row>
    <row r="39" spans="1:65" s="77" customFormat="1" ht="12.75">
      <c r="A39" s="79"/>
      <c r="B39" s="58"/>
      <c r="C39" s="234" t="s">
        <v>38</v>
      </c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5"/>
      <c r="AY39" s="52">
        <v>261</v>
      </c>
      <c r="AZ39" s="53" t="s">
        <v>170</v>
      </c>
      <c r="BA39" s="54">
        <f>SUM(BB39:BF39)</f>
        <v>15326</v>
      </c>
      <c r="BB39" s="55">
        <v>15326</v>
      </c>
      <c r="BC39" s="55"/>
      <c r="BD39" s="55"/>
      <c r="BE39" s="55">
        <f>SUM(BG39:BK39)</f>
        <v>0</v>
      </c>
      <c r="BF39" s="55"/>
      <c r="BG39" s="150"/>
      <c r="BH39" s="139"/>
      <c r="BI39" s="139"/>
      <c r="BJ39" s="139"/>
      <c r="BK39" s="139"/>
      <c r="BL39" s="97">
        <v>221</v>
      </c>
      <c r="BM39" s="76"/>
    </row>
    <row r="40" spans="1:65" s="77" customFormat="1" ht="12.75">
      <c r="A40" s="79"/>
      <c r="B40" s="58"/>
      <c r="C40" s="234" t="s">
        <v>39</v>
      </c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5"/>
      <c r="AY40" s="52">
        <v>262</v>
      </c>
      <c r="AZ40" s="53" t="s">
        <v>170</v>
      </c>
      <c r="BA40" s="54">
        <f t="shared" ref="BA40:BA48" si="8">SUM(BB40:BF40)</f>
        <v>8080</v>
      </c>
      <c r="BB40" s="55">
        <v>8080</v>
      </c>
      <c r="BC40" s="55"/>
      <c r="BD40" s="55"/>
      <c r="BE40" s="55">
        <f t="shared" ref="BE40:BE48" si="9">SUM(BG40:BK40)</f>
        <v>0</v>
      </c>
      <c r="BF40" s="55"/>
      <c r="BG40" s="151"/>
      <c r="BH40" s="140"/>
      <c r="BI40" s="140"/>
      <c r="BJ40" s="140"/>
      <c r="BK40" s="140"/>
      <c r="BL40" s="100">
        <v>222</v>
      </c>
      <c r="BM40" s="76"/>
    </row>
    <row r="41" spans="1:65" s="77" customFormat="1" ht="12.75">
      <c r="A41" s="79"/>
      <c r="B41" s="58"/>
      <c r="C41" s="234" t="s">
        <v>40</v>
      </c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5"/>
      <c r="AY41" s="52">
        <v>263</v>
      </c>
      <c r="AZ41" s="53" t="s">
        <v>170</v>
      </c>
      <c r="BA41" s="54">
        <f t="shared" si="8"/>
        <v>5487089.29</v>
      </c>
      <c r="BB41" s="55">
        <v>5483361.29</v>
      </c>
      <c r="BC41" s="55"/>
      <c r="BD41" s="55"/>
      <c r="BE41" s="55">
        <f t="shared" si="9"/>
        <v>3728</v>
      </c>
      <c r="BF41" s="55"/>
      <c r="BG41" s="152"/>
      <c r="BH41" s="141"/>
      <c r="BI41" s="141">
        <v>3508</v>
      </c>
      <c r="BJ41" s="141">
        <v>220</v>
      </c>
      <c r="BK41" s="141"/>
      <c r="BL41" s="103">
        <v>223</v>
      </c>
      <c r="BM41" s="76"/>
    </row>
    <row r="42" spans="1:65" s="77" customFormat="1" ht="16.5" customHeight="1">
      <c r="A42" s="79"/>
      <c r="B42" s="58"/>
      <c r="C42" s="234" t="s">
        <v>41</v>
      </c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5"/>
      <c r="AY42" s="52">
        <v>264</v>
      </c>
      <c r="AZ42" s="53" t="s">
        <v>170</v>
      </c>
      <c r="BA42" s="54">
        <f t="shared" si="8"/>
        <v>0</v>
      </c>
      <c r="BB42" s="55"/>
      <c r="BC42" s="55"/>
      <c r="BD42" s="55"/>
      <c r="BE42" s="55">
        <f t="shared" si="9"/>
        <v>0</v>
      </c>
      <c r="BF42" s="55"/>
      <c r="BG42" s="152"/>
      <c r="BH42" s="141"/>
      <c r="BI42" s="141"/>
      <c r="BJ42" s="141"/>
      <c r="BK42" s="141"/>
      <c r="BL42" s="103">
        <v>224</v>
      </c>
      <c r="BM42" s="76"/>
    </row>
    <row r="43" spans="1:65" s="77" customFormat="1" ht="15" customHeight="1">
      <c r="A43" s="79"/>
      <c r="B43" s="58"/>
      <c r="C43" s="234" t="s">
        <v>42</v>
      </c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4"/>
      <c r="AS43" s="234"/>
      <c r="AT43" s="234"/>
      <c r="AU43" s="234"/>
      <c r="AV43" s="234"/>
      <c r="AW43" s="234"/>
      <c r="AX43" s="235"/>
      <c r="AY43" s="52">
        <v>265</v>
      </c>
      <c r="AZ43" s="53" t="s">
        <v>170</v>
      </c>
      <c r="BA43" s="54">
        <f t="shared" si="8"/>
        <v>425047</v>
      </c>
      <c r="BB43" s="55">
        <v>425047</v>
      </c>
      <c r="BC43" s="55"/>
      <c r="BD43" s="55"/>
      <c r="BE43" s="55">
        <f t="shared" si="9"/>
        <v>0</v>
      </c>
      <c r="BF43" s="55"/>
      <c r="BG43" s="153"/>
      <c r="BH43" s="142"/>
      <c r="BI43" s="142"/>
      <c r="BJ43" s="142"/>
      <c r="BK43" s="142"/>
      <c r="BL43" s="106">
        <v>225</v>
      </c>
      <c r="BM43" s="76"/>
    </row>
    <row r="44" spans="1:65" s="77" customFormat="1" ht="12.75">
      <c r="A44" s="79"/>
      <c r="B44" s="58"/>
      <c r="C44" s="234" t="s">
        <v>43</v>
      </c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234"/>
      <c r="AT44" s="234"/>
      <c r="AU44" s="234"/>
      <c r="AV44" s="234"/>
      <c r="AW44" s="234"/>
      <c r="AX44" s="235"/>
      <c r="AY44" s="52">
        <v>266</v>
      </c>
      <c r="AZ44" s="53" t="s">
        <v>170</v>
      </c>
      <c r="BA44" s="54">
        <f t="shared" si="8"/>
        <v>9219282.6699999999</v>
      </c>
      <c r="BB44" s="55">
        <v>9005588.6699999999</v>
      </c>
      <c r="BC44" s="55"/>
      <c r="BD44" s="55"/>
      <c r="BE44" s="55">
        <f t="shared" si="9"/>
        <v>213694</v>
      </c>
      <c r="BF44" s="55"/>
      <c r="BG44" s="154"/>
      <c r="BH44" s="143"/>
      <c r="BI44" s="143">
        <v>14495</v>
      </c>
      <c r="BJ44" s="143"/>
      <c r="BK44" s="143">
        <v>199199</v>
      </c>
      <c r="BL44" s="109">
        <v>226</v>
      </c>
      <c r="BM44" s="76"/>
    </row>
    <row r="45" spans="1:65" s="77" customFormat="1" ht="12.75">
      <c r="A45" s="79"/>
      <c r="B45" s="58"/>
      <c r="C45" s="234" t="s">
        <v>44</v>
      </c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5"/>
      <c r="AY45" s="52">
        <v>267</v>
      </c>
      <c r="AZ45" s="53" t="s">
        <v>170</v>
      </c>
      <c r="BA45" s="54">
        <f t="shared" si="8"/>
        <v>3900</v>
      </c>
      <c r="BB45" s="55">
        <v>3900</v>
      </c>
      <c r="BC45" s="55"/>
      <c r="BD45" s="55"/>
      <c r="BE45" s="55">
        <f t="shared" si="9"/>
        <v>0</v>
      </c>
      <c r="BF45" s="55"/>
      <c r="BG45" s="149"/>
      <c r="BH45" s="138"/>
      <c r="BI45" s="138"/>
      <c r="BJ45" s="138"/>
      <c r="BK45" s="138"/>
      <c r="BL45" s="94" t="s">
        <v>171</v>
      </c>
      <c r="BM45" s="76"/>
    </row>
    <row r="46" spans="1:65" s="77" customFormat="1" ht="15.75" customHeight="1">
      <c r="A46" s="70"/>
      <c r="B46" s="234" t="s">
        <v>45</v>
      </c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5"/>
      <c r="AY46" s="52">
        <v>268</v>
      </c>
      <c r="AZ46" s="53" t="s">
        <v>170</v>
      </c>
      <c r="BA46" s="54">
        <f t="shared" si="8"/>
        <v>2863933</v>
      </c>
      <c r="BB46" s="55">
        <v>2645300</v>
      </c>
      <c r="BC46" s="55"/>
      <c r="BD46" s="55"/>
      <c r="BE46" s="55">
        <f t="shared" si="9"/>
        <v>218633</v>
      </c>
      <c r="BF46" s="55"/>
      <c r="BG46" s="149"/>
      <c r="BH46" s="138"/>
      <c r="BI46" s="138">
        <v>164447</v>
      </c>
      <c r="BJ46" s="138">
        <v>54186</v>
      </c>
      <c r="BK46" s="138"/>
      <c r="BL46" s="94">
        <v>310</v>
      </c>
      <c r="BM46" s="76"/>
    </row>
    <row r="47" spans="1:65" s="77" customFormat="1" ht="17.25" customHeight="1">
      <c r="A47" s="79"/>
      <c r="B47" s="58"/>
      <c r="C47" s="234" t="s">
        <v>46</v>
      </c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5"/>
      <c r="AY47" s="52">
        <v>269</v>
      </c>
      <c r="AZ47" s="53" t="s">
        <v>170</v>
      </c>
      <c r="BA47" s="54">
        <f t="shared" si="8"/>
        <v>265712</v>
      </c>
      <c r="BB47" s="55">
        <f>17400+14500+69894+9300</f>
        <v>111094</v>
      </c>
      <c r="BC47" s="55"/>
      <c r="BD47" s="55"/>
      <c r="BE47" s="55">
        <f t="shared" si="9"/>
        <v>154618</v>
      </c>
      <c r="BF47" s="55"/>
      <c r="BG47" s="148">
        <v>74418</v>
      </c>
      <c r="BH47" s="137"/>
      <c r="BI47" s="137">
        <v>26200</v>
      </c>
      <c r="BJ47" s="137">
        <v>54000</v>
      </c>
      <c r="BK47" s="137"/>
      <c r="BL47" s="90">
        <v>340</v>
      </c>
      <c r="BM47" s="76"/>
    </row>
    <row r="48" spans="1:65" s="77" customFormat="1" ht="14.25" customHeight="1">
      <c r="A48" s="110"/>
      <c r="B48" s="111"/>
      <c r="C48" s="234" t="s">
        <v>172</v>
      </c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  <c r="AO48" s="234"/>
      <c r="AP48" s="234"/>
      <c r="AQ48" s="234"/>
      <c r="AR48" s="234"/>
      <c r="AS48" s="234"/>
      <c r="AT48" s="234"/>
      <c r="AU48" s="234"/>
      <c r="AV48" s="234"/>
      <c r="AW48" s="234"/>
      <c r="AX48" s="235"/>
      <c r="AY48" s="112">
        <v>270</v>
      </c>
      <c r="AZ48" s="53" t="s">
        <v>170</v>
      </c>
      <c r="BA48" s="54">
        <f t="shared" si="8"/>
        <v>12784</v>
      </c>
      <c r="BB48" s="55">
        <v>12784</v>
      </c>
      <c r="BC48" s="55"/>
      <c r="BD48" s="55"/>
      <c r="BE48" s="55">
        <f t="shared" si="9"/>
        <v>0</v>
      </c>
      <c r="BF48" s="55"/>
      <c r="BG48" s="155"/>
      <c r="BH48" s="144"/>
      <c r="BI48" s="144"/>
      <c r="BJ48" s="144"/>
      <c r="BK48" s="144"/>
      <c r="BL48" s="115">
        <v>353</v>
      </c>
      <c r="BM48" s="76"/>
    </row>
    <row r="49" spans="1:65" s="77" customFormat="1" ht="16.5" customHeight="1">
      <c r="A49" s="116"/>
      <c r="B49" s="244" t="s">
        <v>47</v>
      </c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5"/>
      <c r="AY49" s="117">
        <v>300</v>
      </c>
      <c r="AZ49" s="118" t="s">
        <v>48</v>
      </c>
      <c r="BA49" s="46">
        <f t="shared" ref="BA49:BF49" si="10">SUM(BA51:BA52)</f>
        <v>70692543.020000011</v>
      </c>
      <c r="BB49" s="46">
        <f t="shared" si="10"/>
        <v>68648124.960000008</v>
      </c>
      <c r="BC49" s="46">
        <f t="shared" si="10"/>
        <v>678100</v>
      </c>
      <c r="BD49" s="46">
        <f t="shared" si="10"/>
        <v>0</v>
      </c>
      <c r="BE49" s="46">
        <f t="shared" si="10"/>
        <v>1366318.06</v>
      </c>
      <c r="BF49" s="46">
        <f t="shared" si="10"/>
        <v>0</v>
      </c>
      <c r="BL49" s="75"/>
      <c r="BM49" s="76"/>
    </row>
    <row r="50" spans="1:65" s="77" customFormat="1" ht="12.75">
      <c r="A50" s="116"/>
      <c r="B50" s="234" t="s">
        <v>173</v>
      </c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4"/>
      <c r="AO50" s="234"/>
      <c r="AP50" s="234"/>
      <c r="AQ50" s="234"/>
      <c r="AR50" s="234"/>
      <c r="AS50" s="234"/>
      <c r="AT50" s="234"/>
      <c r="AU50" s="234"/>
      <c r="AV50" s="234"/>
      <c r="AW50" s="234"/>
      <c r="AX50" s="235"/>
      <c r="AY50" s="112"/>
      <c r="AZ50" s="53"/>
      <c r="BA50" s="54"/>
      <c r="BB50" s="55"/>
      <c r="BC50" s="55"/>
      <c r="BD50" s="55"/>
      <c r="BE50" s="55"/>
      <c r="BF50" s="55"/>
      <c r="BL50" s="75"/>
      <c r="BM50" s="76"/>
    </row>
    <row r="51" spans="1:65" s="77" customFormat="1" ht="12.75">
      <c r="A51" s="116"/>
      <c r="B51" s="234" t="s">
        <v>174</v>
      </c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5"/>
      <c r="AY51" s="112">
        <v>310</v>
      </c>
      <c r="AZ51" s="53"/>
      <c r="BA51" s="54">
        <f>SUM(BB51:BF51)</f>
        <v>114969.06</v>
      </c>
      <c r="BB51" s="55">
        <f>BB57</f>
        <v>0</v>
      </c>
      <c r="BC51" s="55"/>
      <c r="BD51" s="55"/>
      <c r="BE51" s="55">
        <f>BE57</f>
        <v>114969.06</v>
      </c>
      <c r="BF51" s="55"/>
      <c r="BL51" s="75"/>
      <c r="BM51" s="76"/>
    </row>
    <row r="52" spans="1:65" s="77" customFormat="1" ht="12.75">
      <c r="A52" s="116"/>
      <c r="B52" s="234" t="s">
        <v>175</v>
      </c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5"/>
      <c r="AY52" s="112">
        <v>320</v>
      </c>
      <c r="AZ52" s="53"/>
      <c r="BA52" s="54">
        <f>SUM(BB52:BF52)</f>
        <v>70577573.960000008</v>
      </c>
      <c r="BB52" s="55">
        <f>BB9</f>
        <v>68648124.960000008</v>
      </c>
      <c r="BC52" s="55">
        <f>BC9</f>
        <v>678100</v>
      </c>
      <c r="BD52" s="55">
        <f>BD9</f>
        <v>0</v>
      </c>
      <c r="BE52" s="55">
        <f>BE9</f>
        <v>1251349</v>
      </c>
      <c r="BF52" s="55">
        <f>BF9</f>
        <v>0</v>
      </c>
      <c r="BL52" s="75"/>
      <c r="BM52" s="76"/>
    </row>
    <row r="53" spans="1:65" s="77" customFormat="1" ht="16.5" customHeight="1">
      <c r="A53" s="70"/>
      <c r="B53" s="242" t="s">
        <v>176</v>
      </c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2"/>
      <c r="AT53" s="242"/>
      <c r="AU53" s="242"/>
      <c r="AV53" s="242"/>
      <c r="AW53" s="242"/>
      <c r="AX53" s="243"/>
      <c r="AY53" s="119">
        <v>400</v>
      </c>
      <c r="AZ53" s="118" t="s">
        <v>51</v>
      </c>
      <c r="BA53" s="120">
        <f t="shared" ref="BA53:BF53" si="11">BA55+BA56</f>
        <v>70692543.020000011</v>
      </c>
      <c r="BB53" s="120">
        <f t="shared" si="11"/>
        <v>68648124.960000008</v>
      </c>
      <c r="BC53" s="120">
        <f t="shared" si="11"/>
        <v>678100</v>
      </c>
      <c r="BD53" s="120">
        <f t="shared" si="11"/>
        <v>0</v>
      </c>
      <c r="BE53" s="120">
        <f t="shared" si="11"/>
        <v>1366318.06</v>
      </c>
      <c r="BF53" s="120">
        <f t="shared" si="11"/>
        <v>0</v>
      </c>
      <c r="BL53" s="75"/>
      <c r="BM53" s="76"/>
    </row>
    <row r="54" spans="1:65" s="77" customFormat="1" ht="14.25" customHeight="1">
      <c r="A54" s="70"/>
      <c r="B54" s="234" t="s">
        <v>173</v>
      </c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  <c r="AJ54" s="234"/>
      <c r="AK54" s="234"/>
      <c r="AL54" s="234"/>
      <c r="AM54" s="234"/>
      <c r="AN54" s="234"/>
      <c r="AO54" s="234"/>
      <c r="AP54" s="234"/>
      <c r="AQ54" s="234"/>
      <c r="AR54" s="234"/>
      <c r="AS54" s="234"/>
      <c r="AT54" s="234"/>
      <c r="AU54" s="234"/>
      <c r="AV54" s="234"/>
      <c r="AW54" s="234"/>
      <c r="AX54" s="235"/>
      <c r="AY54" s="52"/>
      <c r="AZ54" s="53"/>
      <c r="BA54" s="54"/>
      <c r="BB54" s="55"/>
      <c r="BC54" s="55"/>
      <c r="BD54" s="55"/>
      <c r="BE54" s="55"/>
      <c r="BF54" s="55"/>
      <c r="BL54" s="75"/>
      <c r="BM54" s="76"/>
    </row>
    <row r="55" spans="1:65" s="77" customFormat="1" ht="12.75">
      <c r="A55" s="70"/>
      <c r="B55" s="234" t="s">
        <v>177</v>
      </c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5"/>
      <c r="AY55" s="52">
        <v>410</v>
      </c>
      <c r="AZ55" s="53"/>
      <c r="BA55" s="54">
        <f>SUM(BB55:BF55)</f>
        <v>114969.06</v>
      </c>
      <c r="BB55" s="55">
        <f>BB57</f>
        <v>0</v>
      </c>
      <c r="BC55" s="55"/>
      <c r="BD55" s="55"/>
      <c r="BE55" s="55">
        <f>BE57</f>
        <v>114969.06</v>
      </c>
      <c r="BF55" s="55"/>
      <c r="BL55" s="75"/>
      <c r="BM55" s="76"/>
    </row>
    <row r="56" spans="1:65" s="77" customFormat="1" ht="12.75">
      <c r="A56" s="70"/>
      <c r="B56" s="234" t="s">
        <v>178</v>
      </c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5"/>
      <c r="AY56" s="52">
        <v>420</v>
      </c>
      <c r="AZ56" s="53"/>
      <c r="BA56" s="54">
        <f>SUM(BB56:BF56)</f>
        <v>70577573.960000008</v>
      </c>
      <c r="BB56" s="55">
        <f>BB9</f>
        <v>68648124.960000008</v>
      </c>
      <c r="BC56" s="55">
        <f>BC9</f>
        <v>678100</v>
      </c>
      <c r="BD56" s="55">
        <f>BD9</f>
        <v>0</v>
      </c>
      <c r="BE56" s="55">
        <f>BE9</f>
        <v>1251349</v>
      </c>
      <c r="BF56" s="55">
        <f>BF9</f>
        <v>0</v>
      </c>
      <c r="BL56" s="75"/>
      <c r="BM56" s="76"/>
    </row>
    <row r="57" spans="1:65" s="77" customFormat="1" ht="14.25" customHeight="1">
      <c r="A57" s="79"/>
      <c r="B57" s="241" t="s">
        <v>49</v>
      </c>
      <c r="C57" s="242" t="s">
        <v>34</v>
      </c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2"/>
      <c r="AS57" s="242"/>
      <c r="AT57" s="242"/>
      <c r="AU57" s="242"/>
      <c r="AV57" s="242"/>
      <c r="AW57" s="242"/>
      <c r="AX57" s="243"/>
      <c r="AY57" s="119" t="s">
        <v>48</v>
      </c>
      <c r="AZ57" s="118"/>
      <c r="BA57" s="46">
        <f>SUM(BB57:BF57)</f>
        <v>114969.06</v>
      </c>
      <c r="BB57" s="121"/>
      <c r="BC57" s="122"/>
      <c r="BD57" s="122"/>
      <c r="BE57" s="121">
        <f>BG18</f>
        <v>114969.06</v>
      </c>
      <c r="BF57" s="122"/>
      <c r="BL57" s="75"/>
      <c r="BM57" s="76"/>
    </row>
    <row r="58" spans="1:65" s="77" customFormat="1" ht="15" customHeight="1">
      <c r="A58" s="79"/>
      <c r="B58" s="241" t="s">
        <v>50</v>
      </c>
      <c r="C58" s="242" t="s">
        <v>34</v>
      </c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2"/>
      <c r="AK58" s="242"/>
      <c r="AL58" s="242"/>
      <c r="AM58" s="242"/>
      <c r="AN58" s="242"/>
      <c r="AO58" s="242"/>
      <c r="AP58" s="242"/>
      <c r="AQ58" s="242"/>
      <c r="AR58" s="242"/>
      <c r="AS58" s="242"/>
      <c r="AT58" s="242"/>
      <c r="AU58" s="242"/>
      <c r="AV58" s="242"/>
      <c r="AW58" s="242"/>
      <c r="AX58" s="243"/>
      <c r="AY58" s="119" t="s">
        <v>51</v>
      </c>
      <c r="AZ58" s="118"/>
      <c r="BA58" s="46">
        <f>SUM(BB58:BF58)</f>
        <v>0</v>
      </c>
      <c r="BB58" s="123"/>
      <c r="BC58" s="123"/>
      <c r="BD58" s="123"/>
      <c r="BE58" s="123"/>
      <c r="BF58" s="123"/>
      <c r="BL58" s="75"/>
      <c r="BM58" s="76"/>
    </row>
  </sheetData>
  <mergeCells count="62">
    <mergeCell ref="C48:AX48"/>
    <mergeCell ref="B46:AX46"/>
    <mergeCell ref="C44:AX44"/>
    <mergeCell ref="C45:AX45"/>
    <mergeCell ref="C47:AX47"/>
    <mergeCell ref="B58:AX58"/>
    <mergeCell ref="B53:AX53"/>
    <mergeCell ref="B54:AX54"/>
    <mergeCell ref="B49:AX49"/>
    <mergeCell ref="B50:AX50"/>
    <mergeCell ref="B51:AX51"/>
    <mergeCell ref="B52:AX52"/>
    <mergeCell ref="B55:AX55"/>
    <mergeCell ref="B56:AX56"/>
    <mergeCell ref="B57:AX57"/>
    <mergeCell ref="C34:AX34"/>
    <mergeCell ref="C42:AX42"/>
    <mergeCell ref="C43:AX43"/>
    <mergeCell ref="C35:AX35"/>
    <mergeCell ref="C37:AX37"/>
    <mergeCell ref="C38:AX38"/>
    <mergeCell ref="C39:AX39"/>
    <mergeCell ref="C36:AX36"/>
    <mergeCell ref="C40:AX40"/>
    <mergeCell ref="C41:AX41"/>
    <mergeCell ref="C29:AX29"/>
    <mergeCell ref="C17:AX17"/>
    <mergeCell ref="B19:AX19"/>
    <mergeCell ref="B30:AX30"/>
    <mergeCell ref="C31:AX31"/>
    <mergeCell ref="C24:AX24"/>
    <mergeCell ref="C23:AX23"/>
    <mergeCell ref="B11:AX11"/>
    <mergeCell ref="B18:AX18"/>
    <mergeCell ref="B20:AX20"/>
    <mergeCell ref="C21:AX21"/>
    <mergeCell ref="C22:AX22"/>
    <mergeCell ref="C32:AX32"/>
    <mergeCell ref="C25:AX25"/>
    <mergeCell ref="C26:AX26"/>
    <mergeCell ref="C27:AX27"/>
    <mergeCell ref="C28:AX28"/>
    <mergeCell ref="BD6:BD7"/>
    <mergeCell ref="C13:AX13"/>
    <mergeCell ref="C14:AX14"/>
    <mergeCell ref="C15:AX15"/>
    <mergeCell ref="C16:AX16"/>
    <mergeCell ref="C33:AX33"/>
    <mergeCell ref="A8:AX8"/>
    <mergeCell ref="B9:AX9"/>
    <mergeCell ref="C12:AX12"/>
    <mergeCell ref="B10:AX10"/>
    <mergeCell ref="BE6:BF6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</mergeCells>
  <phoneticPr fontId="0" type="noConversion"/>
  <pageMargins left="0.55118110236220474" right="0.15748031496062992" top="1.1811023622047245" bottom="0.31496062992125984" header="0.31496062992125984" footer="0.31496062992125984"/>
  <pageSetup paperSize="9" fitToHeight="27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BM58"/>
  <sheetViews>
    <sheetView topLeftCell="AY46" zoomScaleSheetLayoutView="110" workbookViewId="0">
      <selection activeCell="BC25" sqref="BC25"/>
    </sheetView>
  </sheetViews>
  <sheetFormatPr defaultRowHeight="10.15" customHeight="1"/>
  <cols>
    <col min="1" max="49" width="0.28515625" style="34" customWidth="1"/>
    <col min="50" max="50" width="32.5703125" style="34" customWidth="1"/>
    <col min="51" max="51" width="6.7109375" style="34" customWidth="1"/>
    <col min="52" max="52" width="8.7109375" style="34" customWidth="1"/>
    <col min="53" max="53" width="13.28515625" style="35" customWidth="1"/>
    <col min="54" max="54" width="13.5703125" style="34" customWidth="1"/>
    <col min="55" max="55" width="14" style="34" customWidth="1"/>
    <col min="56" max="56" width="10.7109375" style="34" customWidth="1"/>
    <col min="57" max="57" width="12.42578125" style="34" customWidth="1"/>
    <col min="58" max="58" width="11.85546875" style="34" customWidth="1"/>
    <col min="59" max="59" width="10.5703125" style="34" hidden="1" customWidth="1"/>
    <col min="60" max="62" width="0" style="34" hidden="1" customWidth="1"/>
    <col min="63" max="63" width="11.7109375" style="34" hidden="1" customWidth="1"/>
    <col min="64" max="64" width="11" style="64" hidden="1" customWidth="1"/>
    <col min="65" max="65" width="0" style="65" hidden="1" customWidth="1"/>
    <col min="66" max="16384" width="9.140625" style="34"/>
  </cols>
  <sheetData>
    <row r="1" spans="1:58" ht="10.7" customHeight="1">
      <c r="BF1" s="36"/>
    </row>
    <row r="2" spans="1:58" ht="12.75">
      <c r="A2" s="218" t="s">
        <v>179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</row>
    <row r="3" spans="1:58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8"/>
      <c r="BB3" s="37"/>
      <c r="BC3" s="39"/>
      <c r="BD3" s="39"/>
      <c r="BE3" s="39"/>
      <c r="BF3" s="39"/>
    </row>
    <row r="4" spans="1:58" ht="12.75" customHeight="1">
      <c r="A4" s="219" t="s">
        <v>16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1"/>
      <c r="AY4" s="228" t="s">
        <v>25</v>
      </c>
      <c r="AZ4" s="228" t="s">
        <v>26</v>
      </c>
      <c r="BA4" s="217" t="s">
        <v>27</v>
      </c>
      <c r="BB4" s="217"/>
      <c r="BC4" s="217"/>
      <c r="BD4" s="217"/>
      <c r="BE4" s="217"/>
      <c r="BF4" s="217"/>
    </row>
    <row r="5" spans="1:58" ht="12.75" customHeight="1">
      <c r="A5" s="222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4"/>
      <c r="AY5" s="229"/>
      <c r="AZ5" s="229"/>
      <c r="BA5" s="231" t="s">
        <v>106</v>
      </c>
      <c r="BB5" s="217" t="s">
        <v>28</v>
      </c>
      <c r="BC5" s="217"/>
      <c r="BD5" s="217"/>
      <c r="BE5" s="217"/>
      <c r="BF5" s="217"/>
    </row>
    <row r="6" spans="1:58" ht="68.25" customHeight="1">
      <c r="A6" s="222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4"/>
      <c r="AY6" s="229"/>
      <c r="AZ6" s="229"/>
      <c r="BA6" s="231"/>
      <c r="BB6" s="217" t="s">
        <v>107</v>
      </c>
      <c r="BC6" s="217" t="s">
        <v>29</v>
      </c>
      <c r="BD6" s="217" t="s">
        <v>30</v>
      </c>
      <c r="BE6" s="217" t="s">
        <v>31</v>
      </c>
      <c r="BF6" s="217"/>
    </row>
    <row r="7" spans="1:58" ht="32.25" customHeight="1">
      <c r="A7" s="225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7"/>
      <c r="AY7" s="230"/>
      <c r="AZ7" s="230"/>
      <c r="BA7" s="231"/>
      <c r="BB7" s="217"/>
      <c r="BC7" s="217"/>
      <c r="BD7" s="217"/>
      <c r="BE7" s="40" t="s">
        <v>32</v>
      </c>
      <c r="BF7" s="40" t="s">
        <v>33</v>
      </c>
    </row>
    <row r="8" spans="1:58" ht="10.7" customHeight="1">
      <c r="A8" s="236">
        <v>1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41">
        <v>2</v>
      </c>
      <c r="AZ8" s="40">
        <v>3</v>
      </c>
      <c r="BA8" s="42">
        <v>6</v>
      </c>
      <c r="BB8" s="40">
        <v>7</v>
      </c>
      <c r="BC8" s="40">
        <v>8</v>
      </c>
      <c r="BD8" s="40">
        <v>9</v>
      </c>
      <c r="BE8" s="40">
        <v>10</v>
      </c>
      <c r="BF8" s="40">
        <v>11</v>
      </c>
    </row>
    <row r="9" spans="1:58" ht="12.75">
      <c r="A9" s="43"/>
      <c r="B9" s="237" t="s">
        <v>109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8"/>
      <c r="AY9" s="44">
        <v>100</v>
      </c>
      <c r="AZ9" s="45"/>
      <c r="BA9" s="46">
        <f t="shared" ref="BA9:BF9" si="0">SUM(BA11:BA17)</f>
        <v>73833709.409999996</v>
      </c>
      <c r="BB9" s="46">
        <f t="shared" si="0"/>
        <v>71904260.409999996</v>
      </c>
      <c r="BC9" s="46">
        <f t="shared" si="0"/>
        <v>678100</v>
      </c>
      <c r="BD9" s="46">
        <f t="shared" si="0"/>
        <v>0</v>
      </c>
      <c r="BE9" s="46">
        <f t="shared" si="0"/>
        <v>1251349</v>
      </c>
      <c r="BF9" s="46">
        <f t="shared" si="0"/>
        <v>0</v>
      </c>
    </row>
    <row r="10" spans="1:58" ht="12" customHeight="1">
      <c r="A10" s="47"/>
      <c r="B10" s="232" t="s">
        <v>28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3"/>
      <c r="AY10" s="48"/>
      <c r="AZ10" s="49"/>
      <c r="BA10" s="50"/>
      <c r="BB10" s="51"/>
      <c r="BC10" s="51"/>
      <c r="BD10" s="51"/>
      <c r="BE10" s="51"/>
      <c r="BF10" s="51"/>
    </row>
    <row r="11" spans="1:58" ht="12.75">
      <c r="A11" s="47"/>
      <c r="B11" s="234" t="s">
        <v>110</v>
      </c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5"/>
      <c r="AY11" s="52">
        <v>110</v>
      </c>
      <c r="AZ11" s="53" t="s">
        <v>133</v>
      </c>
      <c r="BA11" s="54">
        <f t="shared" ref="BA11:BA17" si="1">SUM(BB11:BE11)</f>
        <v>108406</v>
      </c>
      <c r="BB11" s="55"/>
      <c r="BC11" s="55"/>
      <c r="BD11" s="55"/>
      <c r="BE11" s="56">
        <f>BJ18</f>
        <v>108406</v>
      </c>
      <c r="BF11" s="55"/>
    </row>
    <row r="12" spans="1:58" ht="17.25" customHeight="1">
      <c r="A12" s="57"/>
      <c r="B12" s="58"/>
      <c r="C12" s="234" t="s">
        <v>111</v>
      </c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5"/>
      <c r="AY12" s="52">
        <v>120</v>
      </c>
      <c r="AZ12" s="53" t="s">
        <v>134</v>
      </c>
      <c r="BA12" s="54">
        <f t="shared" si="1"/>
        <v>72848004.409999996</v>
      </c>
      <c r="BB12" s="56">
        <f>BB18</f>
        <v>71904260.409999996</v>
      </c>
      <c r="BC12" s="55"/>
      <c r="BD12" s="55"/>
      <c r="BE12" s="56">
        <f>BH18+BI18</f>
        <v>943744</v>
      </c>
      <c r="BF12" s="55"/>
    </row>
    <row r="13" spans="1:58" ht="26.25" customHeight="1">
      <c r="A13" s="57"/>
      <c r="B13" s="59"/>
      <c r="C13" s="232" t="s">
        <v>112</v>
      </c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3"/>
      <c r="AY13" s="48">
        <v>130</v>
      </c>
      <c r="AZ13" s="49" t="s">
        <v>135</v>
      </c>
      <c r="BA13" s="54">
        <f t="shared" si="1"/>
        <v>0</v>
      </c>
      <c r="BB13" s="60"/>
      <c r="BC13" s="60"/>
      <c r="BD13" s="60"/>
      <c r="BE13" s="55"/>
      <c r="BF13" s="60"/>
    </row>
    <row r="14" spans="1:58" ht="42.75" customHeight="1">
      <c r="A14" s="57"/>
      <c r="B14" s="59"/>
      <c r="C14" s="232" t="s">
        <v>113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3"/>
      <c r="AY14" s="48">
        <v>140</v>
      </c>
      <c r="AZ14" s="49" t="s">
        <v>136</v>
      </c>
      <c r="BA14" s="54">
        <f t="shared" si="1"/>
        <v>0</v>
      </c>
      <c r="BB14" s="60"/>
      <c r="BC14" s="60"/>
      <c r="BD14" s="60"/>
      <c r="BE14" s="55"/>
      <c r="BF14" s="60"/>
    </row>
    <row r="15" spans="1:58" ht="16.5" customHeight="1">
      <c r="A15" s="57"/>
      <c r="B15" s="59"/>
      <c r="C15" s="232" t="s">
        <v>114</v>
      </c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3"/>
      <c r="AY15" s="48">
        <v>150</v>
      </c>
      <c r="AZ15" s="49" t="s">
        <v>137</v>
      </c>
      <c r="BA15" s="54">
        <f t="shared" si="1"/>
        <v>678100</v>
      </c>
      <c r="BB15" s="60"/>
      <c r="BC15" s="56">
        <f>BC18</f>
        <v>678100</v>
      </c>
      <c r="BD15" s="55"/>
      <c r="BE15" s="60"/>
      <c r="BF15" s="60"/>
    </row>
    <row r="16" spans="1:58" ht="13.5" customHeight="1">
      <c r="A16" s="57"/>
      <c r="B16" s="59"/>
      <c r="C16" s="232" t="s">
        <v>115</v>
      </c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3"/>
      <c r="AY16" s="48">
        <v>160</v>
      </c>
      <c r="AZ16" s="49" t="s">
        <v>138</v>
      </c>
      <c r="BA16" s="54">
        <f t="shared" si="1"/>
        <v>199199</v>
      </c>
      <c r="BB16" s="60"/>
      <c r="BC16" s="60"/>
      <c r="BD16" s="60"/>
      <c r="BE16" s="56">
        <f>BK18</f>
        <v>199199</v>
      </c>
      <c r="BF16" s="60"/>
    </row>
    <row r="17" spans="1:65" ht="16.5" customHeight="1">
      <c r="A17" s="57"/>
      <c r="B17" s="59"/>
      <c r="C17" s="232" t="s">
        <v>116</v>
      </c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3"/>
      <c r="AY17" s="48">
        <v>180</v>
      </c>
      <c r="AZ17" s="49" t="s">
        <v>139</v>
      </c>
      <c r="BA17" s="54">
        <f t="shared" si="1"/>
        <v>0</v>
      </c>
      <c r="BB17" s="60"/>
      <c r="BC17" s="60"/>
      <c r="BD17" s="60"/>
      <c r="BE17" s="55"/>
      <c r="BF17" s="60"/>
      <c r="BG17" s="61" t="s">
        <v>140</v>
      </c>
      <c r="BH17" s="62" t="s">
        <v>180</v>
      </c>
      <c r="BI17" s="62" t="s">
        <v>142</v>
      </c>
      <c r="BJ17" s="63" t="s">
        <v>143</v>
      </c>
      <c r="BK17" s="63" t="s">
        <v>144</v>
      </c>
    </row>
    <row r="18" spans="1:65" ht="14.25" customHeight="1">
      <c r="A18" s="43"/>
      <c r="B18" s="237" t="s">
        <v>117</v>
      </c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8"/>
      <c r="AY18" s="44">
        <v>200</v>
      </c>
      <c r="AZ18" s="45"/>
      <c r="BA18" s="46">
        <f t="shared" ref="BA18:BF18" si="2">BA20+BA30+BA37+BA26</f>
        <v>73833709.409999996</v>
      </c>
      <c r="BB18" s="46">
        <f t="shared" si="2"/>
        <v>71904260.409999996</v>
      </c>
      <c r="BC18" s="46">
        <f t="shared" si="2"/>
        <v>678100</v>
      </c>
      <c r="BD18" s="46">
        <f t="shared" si="2"/>
        <v>0</v>
      </c>
      <c r="BE18" s="46">
        <f t="shared" si="2"/>
        <v>1251349</v>
      </c>
      <c r="BF18" s="46">
        <f t="shared" si="2"/>
        <v>0</v>
      </c>
      <c r="BG18" s="66">
        <f>SUM(BG19:BG48)</f>
        <v>0</v>
      </c>
      <c r="BH18" s="67">
        <f>SUM(BH19:BH48)</f>
        <v>204544</v>
      </c>
      <c r="BI18" s="67">
        <f>SUM(BI19:BI48)</f>
        <v>739200</v>
      </c>
      <c r="BJ18" s="67">
        <f>SUM(BJ19:BJ48)</f>
        <v>108406</v>
      </c>
      <c r="BK18" s="67">
        <f>SUM(BK19:BK48)</f>
        <v>199199</v>
      </c>
    </row>
    <row r="19" spans="1:65" ht="12.75">
      <c r="A19" s="47"/>
      <c r="B19" s="232" t="s">
        <v>28</v>
      </c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3"/>
      <c r="AY19" s="48"/>
      <c r="AZ19" s="49"/>
      <c r="BA19" s="50"/>
      <c r="BB19" s="51"/>
      <c r="BC19" s="51"/>
      <c r="BD19" s="51"/>
      <c r="BE19" s="51"/>
      <c r="BF19" s="51"/>
      <c r="BG19" s="68"/>
      <c r="BH19" s="69">
        <f ca="1">'1 год'!BH19</f>
        <v>0</v>
      </c>
      <c r="BI19" s="69">
        <f ca="1">'1 год'!BI19</f>
        <v>0</v>
      </c>
      <c r="BJ19" s="69">
        <f ca="1">'1 год'!BJ19</f>
        <v>0</v>
      </c>
      <c r="BK19" s="69">
        <f ca="1">'1 год'!BK19</f>
        <v>0</v>
      </c>
    </row>
    <row r="20" spans="1:65" s="77" customFormat="1" ht="16.5" customHeight="1">
      <c r="A20" s="70"/>
      <c r="B20" s="239" t="s">
        <v>145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239"/>
      <c r="AX20" s="240"/>
      <c r="AY20" s="71">
        <v>210</v>
      </c>
      <c r="AZ20" s="72" t="s">
        <v>146</v>
      </c>
      <c r="BA20" s="54">
        <f t="shared" ref="BA20:BF20" si="3">BA22</f>
        <v>53726306</v>
      </c>
      <c r="BB20" s="54">
        <f t="shared" si="3"/>
        <v>52313112</v>
      </c>
      <c r="BC20" s="54">
        <f t="shared" si="3"/>
        <v>678100</v>
      </c>
      <c r="BD20" s="54">
        <f t="shared" si="3"/>
        <v>0</v>
      </c>
      <c r="BE20" s="54">
        <f t="shared" si="3"/>
        <v>735094</v>
      </c>
      <c r="BF20" s="54">
        <f t="shared" si="3"/>
        <v>0</v>
      </c>
      <c r="BG20" s="73"/>
      <c r="BH20" s="74">
        <f ca="1">'1 год'!BH20</f>
        <v>0</v>
      </c>
      <c r="BI20" s="74">
        <f ca="1">'1 год'!BI20</f>
        <v>0</v>
      </c>
      <c r="BJ20" s="74">
        <f ca="1">'1 год'!BJ20</f>
        <v>0</v>
      </c>
      <c r="BK20" s="74">
        <f ca="1">'1 год'!BK20</f>
        <v>0</v>
      </c>
      <c r="BL20" s="75"/>
      <c r="BM20" s="76"/>
    </row>
    <row r="21" spans="1:65" s="77" customFormat="1" ht="12.75">
      <c r="A21" s="70"/>
      <c r="B21" s="78"/>
      <c r="C21" s="234" t="s">
        <v>35</v>
      </c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5"/>
      <c r="AY21" s="52"/>
      <c r="AZ21" s="53"/>
      <c r="BA21" s="54"/>
      <c r="BB21" s="55"/>
      <c r="BC21" s="55"/>
      <c r="BD21" s="55"/>
      <c r="BE21" s="55"/>
      <c r="BF21" s="55"/>
      <c r="BG21" s="73"/>
      <c r="BH21" s="74">
        <f ca="1">'1 год'!BH21</f>
        <v>0</v>
      </c>
      <c r="BI21" s="74">
        <f ca="1">'1 год'!BI21</f>
        <v>0</v>
      </c>
      <c r="BJ21" s="74">
        <f ca="1">'1 год'!BJ21</f>
        <v>0</v>
      </c>
      <c r="BK21" s="74">
        <f ca="1">'1 год'!BK21</f>
        <v>0</v>
      </c>
      <c r="BL21" s="75"/>
      <c r="BM21" s="76"/>
    </row>
    <row r="22" spans="1:65" s="77" customFormat="1" ht="26.25" customHeight="1">
      <c r="A22" s="79"/>
      <c r="B22" s="58"/>
      <c r="C22" s="239" t="s">
        <v>147</v>
      </c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40"/>
      <c r="AY22" s="71">
        <v>211</v>
      </c>
      <c r="AZ22" s="72" t="s">
        <v>148</v>
      </c>
      <c r="BA22" s="54">
        <f t="shared" ref="BA22:BF22" si="4">BA24+BA25</f>
        <v>53726306</v>
      </c>
      <c r="BB22" s="54">
        <f t="shared" si="4"/>
        <v>52313112</v>
      </c>
      <c r="BC22" s="54">
        <f t="shared" si="4"/>
        <v>678100</v>
      </c>
      <c r="BD22" s="54">
        <f t="shared" si="4"/>
        <v>0</v>
      </c>
      <c r="BE22" s="54">
        <f t="shared" si="4"/>
        <v>735094</v>
      </c>
      <c r="BF22" s="54">
        <f t="shared" si="4"/>
        <v>0</v>
      </c>
      <c r="BG22" s="73"/>
      <c r="BH22" s="74">
        <f ca="1">'1 год'!BH22</f>
        <v>0</v>
      </c>
      <c r="BI22" s="74">
        <f ca="1">'1 год'!BI22</f>
        <v>0</v>
      </c>
      <c r="BJ22" s="74">
        <f ca="1">'1 год'!BJ22</f>
        <v>0</v>
      </c>
      <c r="BK22" s="74">
        <f ca="1">'1 год'!BK22</f>
        <v>0</v>
      </c>
      <c r="BL22" s="75"/>
      <c r="BM22" s="76"/>
    </row>
    <row r="23" spans="1:65" s="77" customFormat="1" ht="14.25" customHeight="1">
      <c r="A23" s="79"/>
      <c r="B23" s="58"/>
      <c r="C23" s="234" t="s">
        <v>28</v>
      </c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5"/>
      <c r="AY23" s="52"/>
      <c r="AZ23" s="53"/>
      <c r="BA23" s="54"/>
      <c r="BB23" s="55"/>
      <c r="BC23" s="55"/>
      <c r="BD23" s="55"/>
      <c r="BE23" s="55"/>
      <c r="BF23" s="55"/>
      <c r="BG23" s="73"/>
      <c r="BH23" s="74" t="str">
        <f ca="1">'1 год'!BH23</f>
        <v>ГПД (Род.)</v>
      </c>
      <c r="BI23" s="74" t="str">
        <f ca="1">'1 год'!BI23</f>
        <v>платные</v>
      </c>
      <c r="BJ23" s="74" t="str">
        <f ca="1">'1 год'!BJ23</f>
        <v>аренда</v>
      </c>
      <c r="BK23" s="74" t="str">
        <f ca="1">'1 год'!BK23</f>
        <v>приш лагерь</v>
      </c>
      <c r="BL23" s="75"/>
      <c r="BM23" s="76"/>
    </row>
    <row r="24" spans="1:65" s="77" customFormat="1" ht="12.75">
      <c r="A24" s="79"/>
      <c r="B24" s="58"/>
      <c r="C24" s="234" t="s">
        <v>36</v>
      </c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5"/>
      <c r="AY24" s="52">
        <v>212</v>
      </c>
      <c r="AZ24" s="53" t="s">
        <v>149</v>
      </c>
      <c r="BA24" s="54">
        <f>SUM(BB24:BE24)</f>
        <v>41264296</v>
      </c>
      <c r="BB24" s="55">
        <v>40178900</v>
      </c>
      <c r="BC24" s="55">
        <f ca="1">'1 год'!BC24</f>
        <v>520800</v>
      </c>
      <c r="BD24" s="55"/>
      <c r="BE24" s="55">
        <f>SUM(BG24:BK24)</f>
        <v>564596</v>
      </c>
      <c r="BF24" s="55"/>
      <c r="BG24" s="80"/>
      <c r="BH24" s="81">
        <f ca="1">'1 год'!BH24</f>
        <v>157099</v>
      </c>
      <c r="BI24" s="81">
        <f ca="1">'1 год'!BI24</f>
        <v>407497</v>
      </c>
      <c r="BJ24" s="81">
        <f ca="1">'1 год'!BJ24</f>
        <v>0</v>
      </c>
      <c r="BK24" s="81">
        <f ca="1">'1 год'!BK24</f>
        <v>0</v>
      </c>
      <c r="BL24" s="82">
        <v>211</v>
      </c>
      <c r="BM24" s="76"/>
    </row>
    <row r="25" spans="1:65" s="77" customFormat="1" ht="15" customHeight="1">
      <c r="A25" s="79"/>
      <c r="B25" s="58"/>
      <c r="C25" s="234" t="s">
        <v>37</v>
      </c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5"/>
      <c r="AY25" s="52">
        <v>214</v>
      </c>
      <c r="AZ25" s="53" t="s">
        <v>150</v>
      </c>
      <c r="BA25" s="54">
        <f>SUM(BB25:BE25)</f>
        <v>12462010</v>
      </c>
      <c r="BB25" s="55">
        <v>12134212</v>
      </c>
      <c r="BC25" s="55">
        <f ca="1">'1 год'!BC25</f>
        <v>157300</v>
      </c>
      <c r="BD25" s="55"/>
      <c r="BE25" s="55">
        <f>SUM(BG25:BK25)</f>
        <v>170498</v>
      </c>
      <c r="BF25" s="55"/>
      <c r="BG25" s="80"/>
      <c r="BH25" s="81">
        <f ca="1">'1 год'!BH25</f>
        <v>47445</v>
      </c>
      <c r="BI25" s="81">
        <f ca="1">'1 год'!BI25</f>
        <v>123053</v>
      </c>
      <c r="BJ25" s="81">
        <f ca="1">'1 год'!BJ25</f>
        <v>0</v>
      </c>
      <c r="BK25" s="81">
        <f ca="1">'1 год'!BK25</f>
        <v>0</v>
      </c>
      <c r="BL25" s="82">
        <v>213</v>
      </c>
      <c r="BM25" s="76"/>
    </row>
    <row r="26" spans="1:65" s="77" customFormat="1" ht="15" customHeight="1">
      <c r="A26" s="83"/>
      <c r="B26" s="84"/>
      <c r="C26" s="239" t="s">
        <v>151</v>
      </c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40"/>
      <c r="AY26" s="71">
        <v>220</v>
      </c>
      <c r="AZ26" s="72" t="s">
        <v>152</v>
      </c>
      <c r="BA26" s="54">
        <f t="shared" ref="BA26:BF26" si="5">SUM(BA28:BA29)</f>
        <v>1500</v>
      </c>
      <c r="BB26" s="54">
        <f t="shared" si="5"/>
        <v>1500</v>
      </c>
      <c r="BC26" s="54">
        <f t="shared" si="5"/>
        <v>0</v>
      </c>
      <c r="BD26" s="54">
        <f t="shared" si="5"/>
        <v>0</v>
      </c>
      <c r="BE26" s="54">
        <f t="shared" si="5"/>
        <v>0</v>
      </c>
      <c r="BF26" s="54">
        <f t="shared" si="5"/>
        <v>0</v>
      </c>
      <c r="BG26" s="73"/>
      <c r="BH26" s="74">
        <f ca="1">'1 год'!BH26</f>
        <v>0</v>
      </c>
      <c r="BI26" s="74">
        <f ca="1">'1 год'!BI26</f>
        <v>0</v>
      </c>
      <c r="BJ26" s="74">
        <f ca="1">'1 год'!BJ26</f>
        <v>0</v>
      </c>
      <c r="BK26" s="74">
        <f ca="1">'1 год'!BK26</f>
        <v>0</v>
      </c>
      <c r="BL26" s="75"/>
      <c r="BM26" s="76"/>
    </row>
    <row r="27" spans="1:65" s="77" customFormat="1" ht="12.75">
      <c r="A27" s="79"/>
      <c r="B27" s="58"/>
      <c r="C27" s="234" t="s">
        <v>28</v>
      </c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5"/>
      <c r="AY27" s="52"/>
      <c r="AZ27" s="53"/>
      <c r="BA27" s="54"/>
      <c r="BB27" s="55"/>
      <c r="BC27" s="55"/>
      <c r="BD27" s="55"/>
      <c r="BE27" s="55"/>
      <c r="BF27" s="55"/>
      <c r="BG27" s="73"/>
      <c r="BH27" s="74" t="str">
        <f ca="1">'1 год'!BH27</f>
        <v>ГПД (Род.)</v>
      </c>
      <c r="BI27" s="74" t="str">
        <f ca="1">'1 год'!BI27</f>
        <v>платные</v>
      </c>
      <c r="BJ27" s="74" t="str">
        <f ca="1">'1 год'!BJ27</f>
        <v>аренда</v>
      </c>
      <c r="BK27" s="74" t="str">
        <f ca="1">'1 год'!BK27</f>
        <v>приш лагерь</v>
      </c>
      <c r="BL27" s="75"/>
      <c r="BM27" s="76"/>
    </row>
    <row r="28" spans="1:65" s="77" customFormat="1" ht="27" customHeight="1">
      <c r="A28" s="79"/>
      <c r="B28" s="58"/>
      <c r="C28" s="234" t="s">
        <v>153</v>
      </c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5"/>
      <c r="AY28" s="52"/>
      <c r="AZ28" s="53" t="s">
        <v>152</v>
      </c>
      <c r="BA28" s="54">
        <f>SUM(BB28:BE28)</f>
        <v>0</v>
      </c>
      <c r="BB28" s="55"/>
      <c r="BC28" s="55"/>
      <c r="BD28" s="55"/>
      <c r="BE28" s="55">
        <f>SUM(BG28:BK28)</f>
        <v>0</v>
      </c>
      <c r="BF28" s="55"/>
      <c r="BG28" s="85"/>
      <c r="BH28" s="86">
        <f ca="1">'1 год'!BH28</f>
        <v>0</v>
      </c>
      <c r="BI28" s="86">
        <f ca="1">'1 год'!BI28</f>
        <v>0</v>
      </c>
      <c r="BJ28" s="86">
        <f ca="1">'1 год'!BJ28</f>
        <v>0</v>
      </c>
      <c r="BK28" s="86">
        <f ca="1">'1 год'!BK28</f>
        <v>0</v>
      </c>
      <c r="BL28" s="87">
        <v>266</v>
      </c>
      <c r="BM28" s="76"/>
    </row>
    <row r="29" spans="1:65" s="77" customFormat="1" ht="27.75" customHeight="1">
      <c r="A29" s="79"/>
      <c r="B29" s="58"/>
      <c r="C29" s="234" t="s">
        <v>154</v>
      </c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5"/>
      <c r="AY29" s="52"/>
      <c r="AZ29" s="53" t="s">
        <v>155</v>
      </c>
      <c r="BA29" s="54">
        <f>SUM(BB29:BE29)</f>
        <v>1500</v>
      </c>
      <c r="BB29" s="55">
        <v>1500</v>
      </c>
      <c r="BC29" s="55"/>
      <c r="BD29" s="55"/>
      <c r="BE29" s="55">
        <f>SUM(BG29:BK29)</f>
        <v>0</v>
      </c>
      <c r="BF29" s="55"/>
      <c r="BG29" s="88"/>
      <c r="BH29" s="89">
        <f ca="1">'1 год'!BH29</f>
        <v>0</v>
      </c>
      <c r="BI29" s="89">
        <f ca="1">'1 год'!BI29</f>
        <v>0</v>
      </c>
      <c r="BJ29" s="89">
        <f ca="1">'1 год'!BJ29</f>
        <v>0</v>
      </c>
      <c r="BK29" s="89">
        <f ca="1">'1 год'!BK29</f>
        <v>0</v>
      </c>
      <c r="BL29" s="90">
        <v>212</v>
      </c>
      <c r="BM29" s="76"/>
    </row>
    <row r="30" spans="1:65" s="77" customFormat="1" ht="15.75" customHeight="1">
      <c r="A30" s="70"/>
      <c r="B30" s="239" t="s">
        <v>156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239"/>
      <c r="AU30" s="239"/>
      <c r="AV30" s="239"/>
      <c r="AW30" s="239"/>
      <c r="AX30" s="240"/>
      <c r="AY30" s="71">
        <v>230</v>
      </c>
      <c r="AZ30" s="72" t="s">
        <v>157</v>
      </c>
      <c r="BA30" s="54">
        <f t="shared" ref="BA30:BF30" si="6">SUM(BA32:BA34)</f>
        <v>1631753</v>
      </c>
      <c r="BB30" s="54">
        <f t="shared" si="6"/>
        <v>1631753</v>
      </c>
      <c r="BC30" s="54">
        <f t="shared" si="6"/>
        <v>0</v>
      </c>
      <c r="BD30" s="54">
        <f t="shared" si="6"/>
        <v>0</v>
      </c>
      <c r="BE30" s="54">
        <f t="shared" si="6"/>
        <v>0</v>
      </c>
      <c r="BF30" s="54">
        <f t="shared" si="6"/>
        <v>0</v>
      </c>
      <c r="BG30" s="73"/>
      <c r="BH30" s="74">
        <f ca="1">'1 год'!BH30</f>
        <v>0</v>
      </c>
      <c r="BI30" s="74">
        <f ca="1">'1 год'!BI30</f>
        <v>0</v>
      </c>
      <c r="BJ30" s="74">
        <f ca="1">'1 год'!BJ30</f>
        <v>0</v>
      </c>
      <c r="BK30" s="74">
        <f ca="1">'1 год'!BK30</f>
        <v>0</v>
      </c>
      <c r="BL30" s="75"/>
      <c r="BM30" s="76"/>
    </row>
    <row r="31" spans="1:65" s="77" customFormat="1" ht="12.75">
      <c r="A31" s="83"/>
      <c r="B31" s="84"/>
      <c r="C31" s="234" t="s">
        <v>35</v>
      </c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5"/>
      <c r="AY31" s="52"/>
      <c r="AZ31" s="53"/>
      <c r="BA31" s="50"/>
      <c r="BB31" s="91"/>
      <c r="BC31" s="91"/>
      <c r="BD31" s="91"/>
      <c r="BE31" s="91"/>
      <c r="BF31" s="91"/>
      <c r="BG31" s="73"/>
      <c r="BH31" s="74" t="str">
        <f ca="1">'1 год'!BH31</f>
        <v>ГПД (Род.)</v>
      </c>
      <c r="BI31" s="74" t="str">
        <f ca="1">'1 год'!BI31</f>
        <v>платные</v>
      </c>
      <c r="BJ31" s="74" t="str">
        <f ca="1">'1 год'!BJ31</f>
        <v>аренда</v>
      </c>
      <c r="BK31" s="74" t="str">
        <f ca="1">'1 год'!BK31</f>
        <v>приш лагерь</v>
      </c>
      <c r="BL31" s="75"/>
      <c r="BM31" s="76"/>
    </row>
    <row r="32" spans="1:65" s="77" customFormat="1" ht="16.5" customHeight="1">
      <c r="A32" s="79"/>
      <c r="B32" s="58"/>
      <c r="C32" s="234" t="s">
        <v>158</v>
      </c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5"/>
      <c r="AY32" s="52">
        <v>231</v>
      </c>
      <c r="AZ32" s="53" t="s">
        <v>159</v>
      </c>
      <c r="BA32" s="54">
        <f>SUM(BB32:BE32)</f>
        <v>1631753</v>
      </c>
      <c r="BB32" s="55">
        <v>1631753</v>
      </c>
      <c r="BC32" s="55"/>
      <c r="BD32" s="55"/>
      <c r="BE32" s="55">
        <f>SUM(BG32:BK32)</f>
        <v>0</v>
      </c>
      <c r="BF32" s="55"/>
      <c r="BG32" s="88"/>
      <c r="BH32" s="89">
        <f ca="1">'1 год'!BH32</f>
        <v>0</v>
      </c>
      <c r="BI32" s="89">
        <f ca="1">'1 год'!BI32</f>
        <v>0</v>
      </c>
      <c r="BJ32" s="89">
        <f ca="1">'1 год'!BJ32</f>
        <v>0</v>
      </c>
      <c r="BK32" s="89">
        <f ca="1">'1 год'!BK32</f>
        <v>0</v>
      </c>
      <c r="BL32" s="90" t="s">
        <v>160</v>
      </c>
      <c r="BM32" s="76"/>
    </row>
    <row r="33" spans="1:65" s="77" customFormat="1" ht="16.5" customHeight="1">
      <c r="A33" s="83"/>
      <c r="B33" s="84"/>
      <c r="C33" s="234" t="s">
        <v>161</v>
      </c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5"/>
      <c r="AY33" s="52">
        <v>232</v>
      </c>
      <c r="AZ33" s="53" t="s">
        <v>162</v>
      </c>
      <c r="BA33" s="54">
        <f>SUM(BB33:BE33)</f>
        <v>0</v>
      </c>
      <c r="BB33" s="91"/>
      <c r="BC33" s="91"/>
      <c r="BD33" s="91"/>
      <c r="BE33" s="55">
        <f>SUM(BG33:BK33)</f>
        <v>0</v>
      </c>
      <c r="BF33" s="91"/>
      <c r="BG33" s="92"/>
      <c r="BH33" s="93">
        <f ca="1">'1 год'!BH33</f>
        <v>0</v>
      </c>
      <c r="BI33" s="93">
        <f ca="1">'1 год'!BI33</f>
        <v>0</v>
      </c>
      <c r="BJ33" s="93">
        <f ca="1">'1 год'!BJ33</f>
        <v>0</v>
      </c>
      <c r="BK33" s="93">
        <f ca="1">'1 год'!BK33</f>
        <v>0</v>
      </c>
      <c r="BL33" s="94" t="s">
        <v>163</v>
      </c>
      <c r="BM33" s="76"/>
    </row>
    <row r="34" spans="1:65" s="77" customFormat="1" ht="12.75">
      <c r="A34" s="79"/>
      <c r="B34" s="58"/>
      <c r="C34" s="234" t="s">
        <v>164</v>
      </c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5"/>
      <c r="AY34" s="52">
        <v>233</v>
      </c>
      <c r="AZ34" s="53" t="s">
        <v>165</v>
      </c>
      <c r="BA34" s="54">
        <f>SUM(BB34:BE34)</f>
        <v>0</v>
      </c>
      <c r="BB34" s="55"/>
      <c r="BC34" s="55"/>
      <c r="BD34" s="55"/>
      <c r="BE34" s="55">
        <f>SUM(BG34:BK34)</f>
        <v>0</v>
      </c>
      <c r="BF34" s="55"/>
      <c r="BG34" s="92"/>
      <c r="BH34" s="93">
        <f ca="1">'1 год'!BH34</f>
        <v>0</v>
      </c>
      <c r="BI34" s="93">
        <f ca="1">'1 год'!BI34</f>
        <v>0</v>
      </c>
      <c r="BJ34" s="93">
        <f ca="1">'1 год'!BJ34</f>
        <v>0</v>
      </c>
      <c r="BK34" s="93">
        <f ca="1">'1 год'!BK34</f>
        <v>0</v>
      </c>
      <c r="BL34" s="94" t="s">
        <v>166</v>
      </c>
      <c r="BM34" s="94">
        <v>292.29500000000002</v>
      </c>
    </row>
    <row r="35" spans="1:65" s="77" customFormat="1" ht="17.25" customHeight="1">
      <c r="A35" s="79"/>
      <c r="B35" s="58"/>
      <c r="C35" s="239" t="s">
        <v>167</v>
      </c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39"/>
      <c r="AT35" s="239"/>
      <c r="AU35" s="239"/>
      <c r="AV35" s="239"/>
      <c r="AW35" s="239"/>
      <c r="AX35" s="240"/>
      <c r="AY35" s="71">
        <v>240</v>
      </c>
      <c r="AZ35" s="72"/>
      <c r="BA35" s="54"/>
      <c r="BB35" s="54"/>
      <c r="BC35" s="54"/>
      <c r="BD35" s="54"/>
      <c r="BE35" s="54"/>
      <c r="BF35" s="54"/>
      <c r="BG35" s="73"/>
      <c r="BH35" s="74">
        <f ca="1">'1 год'!BH35</f>
        <v>0</v>
      </c>
      <c r="BI35" s="74">
        <f ca="1">'1 год'!BI35</f>
        <v>0</v>
      </c>
      <c r="BJ35" s="74">
        <f ca="1">'1 год'!BJ35</f>
        <v>0</v>
      </c>
      <c r="BK35" s="74">
        <f ca="1">'1 год'!BK35</f>
        <v>0</v>
      </c>
      <c r="BL35" s="75"/>
      <c r="BM35" s="76"/>
    </row>
    <row r="36" spans="1:65" s="77" customFormat="1" ht="27.75" customHeight="1">
      <c r="A36" s="83"/>
      <c r="B36" s="84"/>
      <c r="C36" s="239" t="s">
        <v>168</v>
      </c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39"/>
      <c r="AP36" s="239"/>
      <c r="AQ36" s="239"/>
      <c r="AR36" s="239"/>
      <c r="AS36" s="239"/>
      <c r="AT36" s="239"/>
      <c r="AU36" s="239"/>
      <c r="AV36" s="239"/>
      <c r="AW36" s="239"/>
      <c r="AX36" s="240"/>
      <c r="AY36" s="71">
        <v>250</v>
      </c>
      <c r="AZ36" s="72"/>
      <c r="BA36" s="50"/>
      <c r="BB36" s="50"/>
      <c r="BC36" s="50"/>
      <c r="BD36" s="50"/>
      <c r="BE36" s="50"/>
      <c r="BF36" s="50"/>
      <c r="BG36" s="73"/>
      <c r="BH36" s="74">
        <f ca="1">'1 год'!BH36</f>
        <v>0</v>
      </c>
      <c r="BI36" s="74">
        <f ca="1">'1 год'!BI36</f>
        <v>0</v>
      </c>
      <c r="BJ36" s="74">
        <f ca="1">'1 год'!BJ36</f>
        <v>0</v>
      </c>
      <c r="BK36" s="74">
        <f ca="1">'1 год'!BK36</f>
        <v>0</v>
      </c>
      <c r="BL36" s="75"/>
      <c r="BM36" s="76"/>
    </row>
    <row r="37" spans="1:65" s="77" customFormat="1" ht="18" customHeight="1">
      <c r="A37" s="79"/>
      <c r="B37" s="58"/>
      <c r="C37" s="239" t="s">
        <v>169</v>
      </c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40"/>
      <c r="AY37" s="71">
        <v>260</v>
      </c>
      <c r="AZ37" s="72" t="s">
        <v>170</v>
      </c>
      <c r="BA37" s="54">
        <f t="shared" ref="BA37:BF37" si="7">SUM(BA39:BA48)</f>
        <v>18474150.41</v>
      </c>
      <c r="BB37" s="54">
        <f t="shared" si="7"/>
        <v>17957895.41</v>
      </c>
      <c r="BC37" s="54">
        <f t="shared" si="7"/>
        <v>0</v>
      </c>
      <c r="BD37" s="54">
        <f t="shared" si="7"/>
        <v>0</v>
      </c>
      <c r="BE37" s="54">
        <f t="shared" si="7"/>
        <v>516255</v>
      </c>
      <c r="BF37" s="54">
        <f t="shared" si="7"/>
        <v>0</v>
      </c>
      <c r="BG37" s="73"/>
      <c r="BH37" s="74">
        <f ca="1">'1 год'!BH37</f>
        <v>0</v>
      </c>
      <c r="BI37" s="74">
        <f ca="1">'1 год'!BI37</f>
        <v>0</v>
      </c>
      <c r="BJ37" s="74">
        <f ca="1">'1 год'!BJ37</f>
        <v>0</v>
      </c>
      <c r="BK37" s="74">
        <f ca="1">'1 год'!BK37</f>
        <v>0</v>
      </c>
      <c r="BL37" s="75"/>
      <c r="BM37" s="76"/>
    </row>
    <row r="38" spans="1:65" s="77" customFormat="1" ht="12.75">
      <c r="A38" s="83"/>
      <c r="B38" s="84"/>
      <c r="C38" s="234" t="s">
        <v>35</v>
      </c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5"/>
      <c r="AY38" s="52"/>
      <c r="AZ38" s="53"/>
      <c r="BA38" s="50"/>
      <c r="BB38" s="91"/>
      <c r="BC38" s="91"/>
      <c r="BD38" s="91"/>
      <c r="BE38" s="91"/>
      <c r="BF38" s="91"/>
      <c r="BG38" s="73"/>
      <c r="BH38" s="74" t="str">
        <f ca="1">'1 год'!BH38</f>
        <v>ГПД (Род.)</v>
      </c>
      <c r="BI38" s="74" t="str">
        <f ca="1">'1 год'!BI38</f>
        <v>платные</v>
      </c>
      <c r="BJ38" s="74" t="str">
        <f ca="1">'1 год'!BJ38</f>
        <v>аренда</v>
      </c>
      <c r="BK38" s="74" t="str">
        <f ca="1">'1 год'!BK38</f>
        <v>приш лагерь</v>
      </c>
      <c r="BL38" s="75"/>
      <c r="BM38" s="76"/>
    </row>
    <row r="39" spans="1:65" s="77" customFormat="1" ht="12.75">
      <c r="A39" s="79"/>
      <c r="B39" s="58"/>
      <c r="C39" s="234" t="s">
        <v>38</v>
      </c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5"/>
      <c r="AY39" s="52">
        <v>261</v>
      </c>
      <c r="AZ39" s="53" t="s">
        <v>170</v>
      </c>
      <c r="BA39" s="54">
        <f>SUM(BB39:BF39)</f>
        <v>15326</v>
      </c>
      <c r="BB39" s="55">
        <f ca="1">'1 год'!BB39</f>
        <v>15326</v>
      </c>
      <c r="BC39" s="55"/>
      <c r="BD39" s="55"/>
      <c r="BE39" s="55">
        <f t="shared" ref="BE39:BE48" si="8">SUM(BG39:BK39)</f>
        <v>0</v>
      </c>
      <c r="BF39" s="55"/>
      <c r="BG39" s="95"/>
      <c r="BH39" s="96">
        <f ca="1">'1 год'!BH39</f>
        <v>0</v>
      </c>
      <c r="BI39" s="96">
        <f ca="1">'1 год'!BI39</f>
        <v>0</v>
      </c>
      <c r="BJ39" s="96">
        <f ca="1">'1 год'!BJ39</f>
        <v>0</v>
      </c>
      <c r="BK39" s="96">
        <f ca="1">'1 год'!BK39</f>
        <v>0</v>
      </c>
      <c r="BL39" s="97">
        <v>221</v>
      </c>
      <c r="BM39" s="76"/>
    </row>
    <row r="40" spans="1:65" s="77" customFormat="1" ht="12.75">
      <c r="A40" s="79"/>
      <c r="B40" s="58"/>
      <c r="C40" s="234" t="s">
        <v>39</v>
      </c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5"/>
      <c r="AY40" s="52">
        <v>262</v>
      </c>
      <c r="AZ40" s="53" t="s">
        <v>170</v>
      </c>
      <c r="BA40" s="54">
        <f t="shared" ref="BA40:BA48" si="9">SUM(BB40:BF40)</f>
        <v>8080</v>
      </c>
      <c r="BB40" s="55">
        <f ca="1">'1 год'!BB40</f>
        <v>8080</v>
      </c>
      <c r="BC40" s="55"/>
      <c r="BD40" s="55"/>
      <c r="BE40" s="55">
        <f t="shared" si="8"/>
        <v>0</v>
      </c>
      <c r="BF40" s="55"/>
      <c r="BG40" s="98"/>
      <c r="BH40" s="99">
        <f ca="1">'1 год'!BH40</f>
        <v>0</v>
      </c>
      <c r="BI40" s="99">
        <f ca="1">'1 год'!BI40</f>
        <v>0</v>
      </c>
      <c r="BJ40" s="99">
        <f ca="1">'1 год'!BJ40</f>
        <v>0</v>
      </c>
      <c r="BK40" s="99">
        <f ca="1">'1 год'!BK40</f>
        <v>0</v>
      </c>
      <c r="BL40" s="100">
        <v>262</v>
      </c>
      <c r="BM40" s="76"/>
    </row>
    <row r="41" spans="1:65" s="77" customFormat="1" ht="12.75">
      <c r="A41" s="79"/>
      <c r="B41" s="58"/>
      <c r="C41" s="234" t="s">
        <v>40</v>
      </c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5"/>
      <c r="AY41" s="52">
        <v>263</v>
      </c>
      <c r="AZ41" s="53" t="s">
        <v>170</v>
      </c>
      <c r="BA41" s="54">
        <f t="shared" si="9"/>
        <v>5546586.7400000002</v>
      </c>
      <c r="BB41" s="55">
        <v>5542858.7400000002</v>
      </c>
      <c r="BC41" s="55"/>
      <c r="BD41" s="55"/>
      <c r="BE41" s="55">
        <f t="shared" si="8"/>
        <v>3728</v>
      </c>
      <c r="BF41" s="55"/>
      <c r="BG41" s="101"/>
      <c r="BH41" s="102">
        <f ca="1">'1 год'!BH41</f>
        <v>0</v>
      </c>
      <c r="BI41" s="102">
        <f ca="1">'1 год'!BI41</f>
        <v>3508</v>
      </c>
      <c r="BJ41" s="102">
        <f ca="1">'1 год'!BJ41</f>
        <v>220</v>
      </c>
      <c r="BK41" s="102">
        <f ca="1">'1 год'!BK41</f>
        <v>0</v>
      </c>
      <c r="BL41" s="103">
        <v>223</v>
      </c>
      <c r="BM41" s="76"/>
    </row>
    <row r="42" spans="1:65" s="77" customFormat="1" ht="16.5" customHeight="1">
      <c r="A42" s="79"/>
      <c r="B42" s="58"/>
      <c r="C42" s="234" t="s">
        <v>41</v>
      </c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5"/>
      <c r="AY42" s="52">
        <v>264</v>
      </c>
      <c r="AZ42" s="53" t="s">
        <v>170</v>
      </c>
      <c r="BA42" s="54">
        <f t="shared" si="9"/>
        <v>0</v>
      </c>
      <c r="BB42" s="55"/>
      <c r="BC42" s="55"/>
      <c r="BD42" s="55"/>
      <c r="BE42" s="55">
        <f t="shared" si="8"/>
        <v>0</v>
      </c>
      <c r="BF42" s="55"/>
      <c r="BG42" s="101"/>
      <c r="BH42" s="102">
        <f ca="1">'1 год'!BH42</f>
        <v>0</v>
      </c>
      <c r="BI42" s="102">
        <f ca="1">'1 год'!BI42</f>
        <v>0</v>
      </c>
      <c r="BJ42" s="102">
        <f ca="1">'1 год'!BJ42</f>
        <v>0</v>
      </c>
      <c r="BK42" s="102">
        <f ca="1">'1 год'!BK42</f>
        <v>0</v>
      </c>
      <c r="BL42" s="103">
        <v>224</v>
      </c>
      <c r="BM42" s="76"/>
    </row>
    <row r="43" spans="1:65" s="77" customFormat="1" ht="15" customHeight="1">
      <c r="A43" s="79"/>
      <c r="B43" s="58"/>
      <c r="C43" s="234" t="s">
        <v>42</v>
      </c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4"/>
      <c r="AS43" s="234"/>
      <c r="AT43" s="234"/>
      <c r="AU43" s="234"/>
      <c r="AV43" s="234"/>
      <c r="AW43" s="234"/>
      <c r="AX43" s="235"/>
      <c r="AY43" s="52">
        <v>265</v>
      </c>
      <c r="AZ43" s="53" t="s">
        <v>170</v>
      </c>
      <c r="BA43" s="54">
        <f t="shared" si="9"/>
        <v>330255</v>
      </c>
      <c r="BB43" s="55">
        <v>330255</v>
      </c>
      <c r="BC43" s="55"/>
      <c r="BD43" s="55"/>
      <c r="BE43" s="55">
        <f t="shared" si="8"/>
        <v>0</v>
      </c>
      <c r="BF43" s="55"/>
      <c r="BG43" s="104"/>
      <c r="BH43" s="105">
        <f ca="1">'1 год'!BH43</f>
        <v>0</v>
      </c>
      <c r="BI43" s="105">
        <f ca="1">'1 год'!BI43</f>
        <v>0</v>
      </c>
      <c r="BJ43" s="105">
        <f ca="1">'1 год'!BJ43</f>
        <v>0</v>
      </c>
      <c r="BK43" s="105">
        <f ca="1">'1 год'!BK43</f>
        <v>0</v>
      </c>
      <c r="BL43" s="106">
        <v>225</v>
      </c>
      <c r="BM43" s="76"/>
    </row>
    <row r="44" spans="1:65" s="77" customFormat="1" ht="12.75">
      <c r="A44" s="79"/>
      <c r="B44" s="58"/>
      <c r="C44" s="234" t="s">
        <v>43</v>
      </c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234"/>
      <c r="AT44" s="234"/>
      <c r="AU44" s="234"/>
      <c r="AV44" s="234"/>
      <c r="AW44" s="234"/>
      <c r="AX44" s="235"/>
      <c r="AY44" s="52">
        <v>266</v>
      </c>
      <c r="AZ44" s="53" t="s">
        <v>170</v>
      </c>
      <c r="BA44" s="54">
        <f t="shared" si="9"/>
        <v>9289891.6699999999</v>
      </c>
      <c r="BB44" s="55">
        <v>9076197.6699999999</v>
      </c>
      <c r="BC44" s="55"/>
      <c r="BD44" s="55"/>
      <c r="BE44" s="55">
        <f t="shared" si="8"/>
        <v>213694</v>
      </c>
      <c r="BF44" s="55"/>
      <c r="BG44" s="107"/>
      <c r="BH44" s="108">
        <f ca="1">'1 год'!BH44</f>
        <v>0</v>
      </c>
      <c r="BI44" s="108">
        <f ca="1">'1 год'!BI44</f>
        <v>14495</v>
      </c>
      <c r="BJ44" s="108">
        <f ca="1">'1 год'!BJ44</f>
        <v>0</v>
      </c>
      <c r="BK44" s="108">
        <f ca="1">'1 год'!BK44</f>
        <v>199199</v>
      </c>
      <c r="BL44" s="109">
        <v>226</v>
      </c>
      <c r="BM44" s="76"/>
    </row>
    <row r="45" spans="1:65" s="77" customFormat="1" ht="12.75">
      <c r="A45" s="79"/>
      <c r="B45" s="58"/>
      <c r="C45" s="234" t="s">
        <v>44</v>
      </c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5"/>
      <c r="AY45" s="52">
        <v>267</v>
      </c>
      <c r="AZ45" s="53" t="s">
        <v>170</v>
      </c>
      <c r="BA45" s="54">
        <f t="shared" si="9"/>
        <v>3900</v>
      </c>
      <c r="BB45" s="55">
        <v>3900</v>
      </c>
      <c r="BC45" s="55"/>
      <c r="BD45" s="55"/>
      <c r="BE45" s="55">
        <f t="shared" si="8"/>
        <v>0</v>
      </c>
      <c r="BF45" s="55"/>
      <c r="BG45" s="92"/>
      <c r="BH45" s="93">
        <f ca="1">'1 год'!BH45</f>
        <v>0</v>
      </c>
      <c r="BI45" s="93">
        <f ca="1">'1 год'!BI45</f>
        <v>0</v>
      </c>
      <c r="BJ45" s="93">
        <f ca="1">'1 год'!BJ45</f>
        <v>0</v>
      </c>
      <c r="BK45" s="93">
        <f ca="1">'1 год'!BK45</f>
        <v>0</v>
      </c>
      <c r="BL45" s="94" t="s">
        <v>171</v>
      </c>
      <c r="BM45" s="76"/>
    </row>
    <row r="46" spans="1:65" s="77" customFormat="1" ht="15.75" customHeight="1">
      <c r="A46" s="70"/>
      <c r="B46" s="234" t="s">
        <v>45</v>
      </c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5"/>
      <c r="AY46" s="52">
        <v>268</v>
      </c>
      <c r="AZ46" s="53" t="s">
        <v>170</v>
      </c>
      <c r="BA46" s="54">
        <f t="shared" si="9"/>
        <v>3074433</v>
      </c>
      <c r="BB46" s="55">
        <v>2855800</v>
      </c>
      <c r="BC46" s="55"/>
      <c r="BD46" s="55"/>
      <c r="BE46" s="55">
        <f t="shared" si="8"/>
        <v>218633</v>
      </c>
      <c r="BF46" s="55"/>
      <c r="BG46" s="92"/>
      <c r="BH46" s="93">
        <f ca="1">'1 год'!BH46</f>
        <v>0</v>
      </c>
      <c r="BI46" s="93">
        <f ca="1">'1 год'!BI46</f>
        <v>164447</v>
      </c>
      <c r="BJ46" s="93">
        <f ca="1">'1 год'!BJ46</f>
        <v>54186</v>
      </c>
      <c r="BK46" s="93">
        <f ca="1">'1 год'!BK46</f>
        <v>0</v>
      </c>
      <c r="BL46" s="94">
        <v>310</v>
      </c>
      <c r="BM46" s="76"/>
    </row>
    <row r="47" spans="1:65" s="77" customFormat="1" ht="17.25" customHeight="1">
      <c r="A47" s="79"/>
      <c r="B47" s="58"/>
      <c r="C47" s="234" t="s">
        <v>46</v>
      </c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5"/>
      <c r="AY47" s="52">
        <v>269</v>
      </c>
      <c r="AZ47" s="53" t="s">
        <v>170</v>
      </c>
      <c r="BA47" s="54">
        <f t="shared" si="9"/>
        <v>192894</v>
      </c>
      <c r="BB47" s="55">
        <f>17800+14500+71094+9300</f>
        <v>112694</v>
      </c>
      <c r="BC47" s="55"/>
      <c r="BD47" s="55"/>
      <c r="BE47" s="55">
        <f t="shared" si="8"/>
        <v>80200</v>
      </c>
      <c r="BF47" s="55"/>
      <c r="BG47" s="88"/>
      <c r="BH47" s="89">
        <f ca="1">'1 год'!BH47</f>
        <v>0</v>
      </c>
      <c r="BI47" s="89">
        <f ca="1">'1 год'!BI47</f>
        <v>26200</v>
      </c>
      <c r="BJ47" s="89">
        <f ca="1">'1 год'!BJ47</f>
        <v>54000</v>
      </c>
      <c r="BK47" s="89">
        <f ca="1">'1 год'!BK47</f>
        <v>0</v>
      </c>
      <c r="BL47" s="90">
        <v>340</v>
      </c>
      <c r="BM47" s="76"/>
    </row>
    <row r="48" spans="1:65" s="77" customFormat="1" ht="14.25" customHeight="1">
      <c r="A48" s="110"/>
      <c r="B48" s="111"/>
      <c r="C48" s="234" t="s">
        <v>172</v>
      </c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  <c r="AO48" s="234"/>
      <c r="AP48" s="234"/>
      <c r="AQ48" s="234"/>
      <c r="AR48" s="234"/>
      <c r="AS48" s="234"/>
      <c r="AT48" s="234"/>
      <c r="AU48" s="234"/>
      <c r="AV48" s="234"/>
      <c r="AW48" s="234"/>
      <c r="AX48" s="235"/>
      <c r="AY48" s="112">
        <v>270</v>
      </c>
      <c r="AZ48" s="53" t="s">
        <v>170</v>
      </c>
      <c r="BA48" s="54">
        <f t="shared" si="9"/>
        <v>12784</v>
      </c>
      <c r="BB48" s="55">
        <v>12784</v>
      </c>
      <c r="BC48" s="55"/>
      <c r="BD48" s="55"/>
      <c r="BE48" s="55">
        <f t="shared" si="8"/>
        <v>0</v>
      </c>
      <c r="BF48" s="55"/>
      <c r="BG48" s="113"/>
      <c r="BH48" s="114"/>
      <c r="BI48" s="114"/>
      <c r="BJ48" s="114"/>
      <c r="BK48" s="114"/>
      <c r="BL48" s="115">
        <v>353</v>
      </c>
      <c r="BM48" s="76"/>
    </row>
    <row r="49" spans="1:65" s="77" customFormat="1" ht="16.5" customHeight="1">
      <c r="A49" s="116"/>
      <c r="B49" s="244" t="s">
        <v>47</v>
      </c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5"/>
      <c r="AY49" s="117">
        <v>300</v>
      </c>
      <c r="AZ49" s="118" t="s">
        <v>48</v>
      </c>
      <c r="BA49" s="46">
        <f t="shared" ref="BA49:BF49" si="10">SUM(BA51:BA52)</f>
        <v>73833709.409999996</v>
      </c>
      <c r="BB49" s="46">
        <f t="shared" si="10"/>
        <v>71904260.409999996</v>
      </c>
      <c r="BC49" s="46">
        <f t="shared" si="10"/>
        <v>678100</v>
      </c>
      <c r="BD49" s="46">
        <f t="shared" si="10"/>
        <v>0</v>
      </c>
      <c r="BE49" s="46">
        <f t="shared" si="10"/>
        <v>1251349</v>
      </c>
      <c r="BF49" s="46">
        <f t="shared" si="10"/>
        <v>0</v>
      </c>
      <c r="BL49" s="75"/>
      <c r="BM49" s="76"/>
    </row>
    <row r="50" spans="1:65" s="77" customFormat="1" ht="12.75">
      <c r="A50" s="116"/>
      <c r="B50" s="234" t="s">
        <v>173</v>
      </c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4"/>
      <c r="AO50" s="234"/>
      <c r="AP50" s="234"/>
      <c r="AQ50" s="234"/>
      <c r="AR50" s="234"/>
      <c r="AS50" s="234"/>
      <c r="AT50" s="234"/>
      <c r="AU50" s="234"/>
      <c r="AV50" s="234"/>
      <c r="AW50" s="234"/>
      <c r="AX50" s="235"/>
      <c r="AY50" s="112"/>
      <c r="AZ50" s="53"/>
      <c r="BA50" s="54"/>
      <c r="BB50" s="55"/>
      <c r="BC50" s="55"/>
      <c r="BD50" s="55"/>
      <c r="BE50" s="55"/>
      <c r="BF50" s="55"/>
      <c r="BL50" s="75"/>
      <c r="BM50" s="76"/>
    </row>
    <row r="51" spans="1:65" s="77" customFormat="1" ht="12.75">
      <c r="A51" s="116"/>
      <c r="B51" s="234" t="s">
        <v>174</v>
      </c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5"/>
      <c r="AY51" s="112">
        <v>310</v>
      </c>
      <c r="AZ51" s="53"/>
      <c r="BA51" s="54">
        <f>SUM(BB51:BF51)</f>
        <v>0</v>
      </c>
      <c r="BB51" s="55">
        <f>BB57</f>
        <v>0</v>
      </c>
      <c r="BC51" s="55"/>
      <c r="BD51" s="55"/>
      <c r="BE51" s="55">
        <f>BE57</f>
        <v>0</v>
      </c>
      <c r="BF51" s="55"/>
      <c r="BL51" s="75"/>
      <c r="BM51" s="76"/>
    </row>
    <row r="52" spans="1:65" s="77" customFormat="1" ht="12.75">
      <c r="A52" s="116"/>
      <c r="B52" s="234" t="s">
        <v>175</v>
      </c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5"/>
      <c r="AY52" s="112">
        <v>320</v>
      </c>
      <c r="AZ52" s="53"/>
      <c r="BA52" s="54">
        <f>SUM(BB52:BF52)</f>
        <v>73833709.409999996</v>
      </c>
      <c r="BB52" s="55">
        <f>BB9</f>
        <v>71904260.409999996</v>
      </c>
      <c r="BC52" s="55">
        <f>BC9</f>
        <v>678100</v>
      </c>
      <c r="BD52" s="55">
        <f>BD9</f>
        <v>0</v>
      </c>
      <c r="BE52" s="55">
        <f>BE9</f>
        <v>1251349</v>
      </c>
      <c r="BF52" s="55">
        <f>BF9</f>
        <v>0</v>
      </c>
      <c r="BL52" s="75"/>
      <c r="BM52" s="76"/>
    </row>
    <row r="53" spans="1:65" s="77" customFormat="1" ht="16.5" customHeight="1">
      <c r="A53" s="70"/>
      <c r="B53" s="242" t="s">
        <v>176</v>
      </c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2"/>
      <c r="AT53" s="242"/>
      <c r="AU53" s="242"/>
      <c r="AV53" s="242"/>
      <c r="AW53" s="242"/>
      <c r="AX53" s="243"/>
      <c r="AY53" s="119">
        <v>400</v>
      </c>
      <c r="AZ53" s="118" t="s">
        <v>51</v>
      </c>
      <c r="BA53" s="120">
        <f t="shared" ref="BA53:BF53" si="11">BA55+BA56</f>
        <v>73833709.409999996</v>
      </c>
      <c r="BB53" s="120">
        <f t="shared" si="11"/>
        <v>71904260.409999996</v>
      </c>
      <c r="BC53" s="120">
        <f t="shared" si="11"/>
        <v>678100</v>
      </c>
      <c r="BD53" s="120">
        <f t="shared" si="11"/>
        <v>0</v>
      </c>
      <c r="BE53" s="120">
        <f t="shared" si="11"/>
        <v>1251349</v>
      </c>
      <c r="BF53" s="120">
        <f t="shared" si="11"/>
        <v>0</v>
      </c>
      <c r="BL53" s="75"/>
      <c r="BM53" s="76"/>
    </row>
    <row r="54" spans="1:65" s="77" customFormat="1" ht="14.25" customHeight="1">
      <c r="A54" s="70"/>
      <c r="B54" s="234" t="s">
        <v>173</v>
      </c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  <c r="AJ54" s="234"/>
      <c r="AK54" s="234"/>
      <c r="AL54" s="234"/>
      <c r="AM54" s="234"/>
      <c r="AN54" s="234"/>
      <c r="AO54" s="234"/>
      <c r="AP54" s="234"/>
      <c r="AQ54" s="234"/>
      <c r="AR54" s="234"/>
      <c r="AS54" s="234"/>
      <c r="AT54" s="234"/>
      <c r="AU54" s="234"/>
      <c r="AV54" s="234"/>
      <c r="AW54" s="234"/>
      <c r="AX54" s="235"/>
      <c r="AY54" s="52"/>
      <c r="AZ54" s="53"/>
      <c r="BA54" s="54"/>
      <c r="BB54" s="55"/>
      <c r="BC54" s="55"/>
      <c r="BD54" s="55"/>
      <c r="BE54" s="55"/>
      <c r="BF54" s="55"/>
      <c r="BL54" s="75"/>
      <c r="BM54" s="76"/>
    </row>
    <row r="55" spans="1:65" s="77" customFormat="1" ht="12.75">
      <c r="A55" s="70"/>
      <c r="B55" s="234" t="s">
        <v>177</v>
      </c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5"/>
      <c r="AY55" s="52">
        <v>410</v>
      </c>
      <c r="AZ55" s="53"/>
      <c r="BA55" s="54">
        <f>SUM(BB55:BF55)</f>
        <v>0</v>
      </c>
      <c r="BB55" s="55">
        <f>BB57</f>
        <v>0</v>
      </c>
      <c r="BC55" s="55"/>
      <c r="BD55" s="55"/>
      <c r="BE55" s="55">
        <f>BE57</f>
        <v>0</v>
      </c>
      <c r="BF55" s="55"/>
      <c r="BL55" s="75"/>
      <c r="BM55" s="76"/>
    </row>
    <row r="56" spans="1:65" s="77" customFormat="1" ht="12.75">
      <c r="A56" s="70"/>
      <c r="B56" s="234" t="s">
        <v>178</v>
      </c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5"/>
      <c r="AY56" s="52">
        <v>420</v>
      </c>
      <c r="AZ56" s="53"/>
      <c r="BA56" s="54">
        <f>SUM(BB56:BF56)</f>
        <v>73833709.409999996</v>
      </c>
      <c r="BB56" s="55">
        <f>BB9</f>
        <v>71904260.409999996</v>
      </c>
      <c r="BC56" s="55">
        <f>BC9</f>
        <v>678100</v>
      </c>
      <c r="BD56" s="55">
        <f>BD9</f>
        <v>0</v>
      </c>
      <c r="BE56" s="55">
        <f>BE9</f>
        <v>1251349</v>
      </c>
      <c r="BF56" s="55">
        <f>BF9</f>
        <v>0</v>
      </c>
      <c r="BL56" s="75"/>
      <c r="BM56" s="76"/>
    </row>
    <row r="57" spans="1:65" s="77" customFormat="1" ht="14.25" customHeight="1">
      <c r="A57" s="79"/>
      <c r="B57" s="241" t="s">
        <v>49</v>
      </c>
      <c r="C57" s="242" t="s">
        <v>34</v>
      </c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2"/>
      <c r="AS57" s="242"/>
      <c r="AT57" s="242"/>
      <c r="AU57" s="242"/>
      <c r="AV57" s="242"/>
      <c r="AW57" s="242"/>
      <c r="AX57" s="243"/>
      <c r="AY57" s="119" t="s">
        <v>48</v>
      </c>
      <c r="AZ57" s="118"/>
      <c r="BA57" s="46">
        <f>SUM(BB57:BF57)</f>
        <v>0</v>
      </c>
      <c r="BB57" s="121"/>
      <c r="BC57" s="122"/>
      <c r="BD57" s="122"/>
      <c r="BE57" s="121"/>
      <c r="BF57" s="122"/>
      <c r="BL57" s="75"/>
      <c r="BM57" s="76"/>
    </row>
    <row r="58" spans="1:65" s="77" customFormat="1" ht="15" customHeight="1">
      <c r="A58" s="79"/>
      <c r="B58" s="241" t="s">
        <v>50</v>
      </c>
      <c r="C58" s="242" t="s">
        <v>34</v>
      </c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2"/>
      <c r="AK58" s="242"/>
      <c r="AL58" s="242"/>
      <c r="AM58" s="242"/>
      <c r="AN58" s="242"/>
      <c r="AO58" s="242"/>
      <c r="AP58" s="242"/>
      <c r="AQ58" s="242"/>
      <c r="AR58" s="242"/>
      <c r="AS58" s="242"/>
      <c r="AT58" s="242"/>
      <c r="AU58" s="242"/>
      <c r="AV58" s="242"/>
      <c r="AW58" s="242"/>
      <c r="AX58" s="243"/>
      <c r="AY58" s="119" t="s">
        <v>51</v>
      </c>
      <c r="AZ58" s="118"/>
      <c r="BA58" s="46">
        <f>SUM(BB58:BF58)</f>
        <v>0</v>
      </c>
      <c r="BB58" s="123"/>
      <c r="BC58" s="123"/>
      <c r="BD58" s="123"/>
      <c r="BE58" s="123"/>
      <c r="BF58" s="123"/>
      <c r="BL58" s="75"/>
      <c r="BM58" s="76"/>
    </row>
  </sheetData>
  <mergeCells count="62">
    <mergeCell ref="C48:AX48"/>
    <mergeCell ref="B46:AX46"/>
    <mergeCell ref="C44:AX44"/>
    <mergeCell ref="C45:AX45"/>
    <mergeCell ref="C47:AX47"/>
    <mergeCell ref="B58:AX58"/>
    <mergeCell ref="B53:AX53"/>
    <mergeCell ref="B54:AX54"/>
    <mergeCell ref="B49:AX49"/>
    <mergeCell ref="B50:AX50"/>
    <mergeCell ref="B51:AX51"/>
    <mergeCell ref="B52:AX52"/>
    <mergeCell ref="B55:AX55"/>
    <mergeCell ref="B56:AX56"/>
    <mergeCell ref="B57:AX57"/>
    <mergeCell ref="C34:AX34"/>
    <mergeCell ref="C42:AX42"/>
    <mergeCell ref="C43:AX43"/>
    <mergeCell ref="C35:AX35"/>
    <mergeCell ref="C37:AX37"/>
    <mergeCell ref="C38:AX38"/>
    <mergeCell ref="C39:AX39"/>
    <mergeCell ref="C36:AX36"/>
    <mergeCell ref="C40:AX40"/>
    <mergeCell ref="C41:AX41"/>
    <mergeCell ref="C29:AX29"/>
    <mergeCell ref="C17:AX17"/>
    <mergeCell ref="B19:AX19"/>
    <mergeCell ref="B30:AX30"/>
    <mergeCell ref="C31:AX31"/>
    <mergeCell ref="C24:AX24"/>
    <mergeCell ref="C23:AX23"/>
    <mergeCell ref="B11:AX11"/>
    <mergeCell ref="B18:AX18"/>
    <mergeCell ref="B20:AX20"/>
    <mergeCell ref="C21:AX21"/>
    <mergeCell ref="C22:AX22"/>
    <mergeCell ref="C32:AX32"/>
    <mergeCell ref="C25:AX25"/>
    <mergeCell ref="C26:AX26"/>
    <mergeCell ref="C27:AX27"/>
    <mergeCell ref="C28:AX28"/>
    <mergeCell ref="BD6:BD7"/>
    <mergeCell ref="C13:AX13"/>
    <mergeCell ref="C14:AX14"/>
    <mergeCell ref="C15:AX15"/>
    <mergeCell ref="C16:AX16"/>
    <mergeCell ref="C33:AX33"/>
    <mergeCell ref="A8:AX8"/>
    <mergeCell ref="B9:AX9"/>
    <mergeCell ref="C12:AX12"/>
    <mergeCell ref="B10:AX10"/>
    <mergeCell ref="BE6:BF6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</mergeCells>
  <phoneticPr fontId="0" type="noConversion"/>
  <pageMargins left="0.55118110236220474" right="0.15748031496062992" top="1.1811023622047245" bottom="0.31496062992125984" header="0.31496062992125984" footer="0.31496062992125984"/>
  <pageSetup paperSize="9" fitToHeight="27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BM58"/>
  <sheetViews>
    <sheetView topLeftCell="A37" zoomScaleSheetLayoutView="110" workbookViewId="0">
      <selection activeCell="BC28" sqref="BC28"/>
    </sheetView>
  </sheetViews>
  <sheetFormatPr defaultRowHeight="10.15" customHeight="1"/>
  <cols>
    <col min="1" max="49" width="0.28515625" style="34" customWidth="1"/>
    <col min="50" max="50" width="32.5703125" style="34" customWidth="1"/>
    <col min="51" max="51" width="6.7109375" style="34" customWidth="1"/>
    <col min="52" max="52" width="8.7109375" style="34" customWidth="1"/>
    <col min="53" max="53" width="13.28515625" style="35" customWidth="1"/>
    <col min="54" max="54" width="13.5703125" style="34" customWidth="1"/>
    <col min="55" max="55" width="14" style="34" customWidth="1"/>
    <col min="56" max="56" width="10.7109375" style="34" customWidth="1"/>
    <col min="57" max="57" width="12.85546875" style="34" customWidth="1"/>
    <col min="58" max="58" width="11.85546875" style="34" customWidth="1"/>
    <col min="59" max="59" width="10.5703125" style="34" hidden="1" customWidth="1"/>
    <col min="60" max="62" width="0" style="34" hidden="1" customWidth="1"/>
    <col min="63" max="63" width="11.7109375" style="34" hidden="1" customWidth="1"/>
    <col min="64" max="64" width="11" style="64" hidden="1" customWidth="1"/>
    <col min="65" max="65" width="0" style="65" hidden="1" customWidth="1"/>
    <col min="66" max="16384" width="9.140625" style="34"/>
  </cols>
  <sheetData>
    <row r="1" spans="1:58" ht="10.7" customHeight="1">
      <c r="BF1" s="36"/>
    </row>
    <row r="2" spans="1:58" ht="12.75">
      <c r="A2" s="218" t="s">
        <v>181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</row>
    <row r="3" spans="1:58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8"/>
      <c r="BB3" s="37"/>
      <c r="BC3" s="39"/>
      <c r="BD3" s="39"/>
      <c r="BE3" s="39"/>
      <c r="BF3" s="39"/>
    </row>
    <row r="4" spans="1:58" ht="12.75" customHeight="1">
      <c r="A4" s="219" t="s">
        <v>16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1"/>
      <c r="AY4" s="228" t="s">
        <v>25</v>
      </c>
      <c r="AZ4" s="228" t="s">
        <v>26</v>
      </c>
      <c r="BA4" s="217" t="s">
        <v>27</v>
      </c>
      <c r="BB4" s="217"/>
      <c r="BC4" s="217"/>
      <c r="BD4" s="217"/>
      <c r="BE4" s="217"/>
      <c r="BF4" s="217"/>
    </row>
    <row r="5" spans="1:58" ht="12.75" customHeight="1">
      <c r="A5" s="222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4"/>
      <c r="AY5" s="229"/>
      <c r="AZ5" s="229"/>
      <c r="BA5" s="231" t="s">
        <v>106</v>
      </c>
      <c r="BB5" s="217" t="s">
        <v>28</v>
      </c>
      <c r="BC5" s="217"/>
      <c r="BD5" s="217"/>
      <c r="BE5" s="217"/>
      <c r="BF5" s="217"/>
    </row>
    <row r="6" spans="1:58" ht="68.25" customHeight="1">
      <c r="A6" s="222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4"/>
      <c r="AY6" s="229"/>
      <c r="AZ6" s="229"/>
      <c r="BA6" s="231"/>
      <c r="BB6" s="217" t="s">
        <v>107</v>
      </c>
      <c r="BC6" s="217" t="s">
        <v>29</v>
      </c>
      <c r="BD6" s="217" t="s">
        <v>30</v>
      </c>
      <c r="BE6" s="217" t="s">
        <v>31</v>
      </c>
      <c r="BF6" s="217"/>
    </row>
    <row r="7" spans="1:58" ht="32.25" customHeight="1">
      <c r="A7" s="225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7"/>
      <c r="AY7" s="230"/>
      <c r="AZ7" s="230"/>
      <c r="BA7" s="231"/>
      <c r="BB7" s="217"/>
      <c r="BC7" s="217"/>
      <c r="BD7" s="217"/>
      <c r="BE7" s="40" t="s">
        <v>32</v>
      </c>
      <c r="BF7" s="40" t="s">
        <v>33</v>
      </c>
    </row>
    <row r="8" spans="1:58" ht="10.7" customHeight="1">
      <c r="A8" s="236">
        <v>1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41">
        <v>2</v>
      </c>
      <c r="AZ8" s="40">
        <v>3</v>
      </c>
      <c r="BA8" s="42">
        <v>6</v>
      </c>
      <c r="BB8" s="40">
        <v>7</v>
      </c>
      <c r="BC8" s="40">
        <v>8</v>
      </c>
      <c r="BD8" s="40">
        <v>9</v>
      </c>
      <c r="BE8" s="40">
        <v>10</v>
      </c>
      <c r="BF8" s="40">
        <v>11</v>
      </c>
    </row>
    <row r="9" spans="1:58" ht="12.75">
      <c r="A9" s="43"/>
      <c r="B9" s="237" t="s">
        <v>109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8"/>
      <c r="AY9" s="44">
        <v>100</v>
      </c>
      <c r="AZ9" s="45"/>
      <c r="BA9" s="46">
        <f t="shared" ref="BA9:BF9" si="0">SUM(BA11:BA17)</f>
        <v>77317498.670000002</v>
      </c>
      <c r="BB9" s="46">
        <f t="shared" si="0"/>
        <v>75388049.670000002</v>
      </c>
      <c r="BC9" s="46">
        <f t="shared" si="0"/>
        <v>678100</v>
      </c>
      <c r="BD9" s="46">
        <f t="shared" si="0"/>
        <v>0</v>
      </c>
      <c r="BE9" s="46">
        <f t="shared" si="0"/>
        <v>1251349</v>
      </c>
      <c r="BF9" s="46">
        <f t="shared" si="0"/>
        <v>0</v>
      </c>
    </row>
    <row r="10" spans="1:58" ht="12" customHeight="1">
      <c r="A10" s="47"/>
      <c r="B10" s="232" t="s">
        <v>28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3"/>
      <c r="AY10" s="48"/>
      <c r="AZ10" s="49"/>
      <c r="BA10" s="50"/>
      <c r="BB10" s="51"/>
      <c r="BC10" s="51"/>
      <c r="BD10" s="51"/>
      <c r="BE10" s="51"/>
      <c r="BF10" s="51"/>
    </row>
    <row r="11" spans="1:58" ht="12.75">
      <c r="A11" s="47"/>
      <c r="B11" s="234" t="s">
        <v>110</v>
      </c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5"/>
      <c r="AY11" s="52">
        <v>110</v>
      </c>
      <c r="AZ11" s="53" t="s">
        <v>133</v>
      </c>
      <c r="BA11" s="54">
        <f t="shared" ref="BA11:BA17" si="1">SUM(BB11:BE11)</f>
        <v>108406</v>
      </c>
      <c r="BB11" s="55"/>
      <c r="BC11" s="55"/>
      <c r="BD11" s="55"/>
      <c r="BE11" s="56">
        <f>BJ18</f>
        <v>108406</v>
      </c>
      <c r="BF11" s="55"/>
    </row>
    <row r="12" spans="1:58" ht="17.25" customHeight="1">
      <c r="A12" s="57"/>
      <c r="B12" s="58"/>
      <c r="C12" s="234" t="s">
        <v>111</v>
      </c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5"/>
      <c r="AY12" s="52">
        <v>120</v>
      </c>
      <c r="AZ12" s="53" t="s">
        <v>134</v>
      </c>
      <c r="BA12" s="54">
        <f t="shared" si="1"/>
        <v>76331793.670000002</v>
      </c>
      <c r="BB12" s="56">
        <f>BB18</f>
        <v>75388049.670000002</v>
      </c>
      <c r="BC12" s="55"/>
      <c r="BD12" s="55"/>
      <c r="BE12" s="56">
        <f>BH18+BI18</f>
        <v>943744</v>
      </c>
      <c r="BF12" s="55"/>
    </row>
    <row r="13" spans="1:58" ht="26.25" customHeight="1">
      <c r="A13" s="57"/>
      <c r="B13" s="59"/>
      <c r="C13" s="232" t="s">
        <v>112</v>
      </c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3"/>
      <c r="AY13" s="48">
        <v>130</v>
      </c>
      <c r="AZ13" s="49" t="s">
        <v>135</v>
      </c>
      <c r="BA13" s="54">
        <f t="shared" si="1"/>
        <v>0</v>
      </c>
      <c r="BB13" s="60"/>
      <c r="BC13" s="60"/>
      <c r="BD13" s="60"/>
      <c r="BE13" s="55"/>
      <c r="BF13" s="60"/>
    </row>
    <row r="14" spans="1:58" ht="42.75" customHeight="1">
      <c r="A14" s="57"/>
      <c r="B14" s="59"/>
      <c r="C14" s="232" t="s">
        <v>113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3"/>
      <c r="AY14" s="48">
        <v>140</v>
      </c>
      <c r="AZ14" s="49" t="s">
        <v>136</v>
      </c>
      <c r="BA14" s="54">
        <f t="shared" si="1"/>
        <v>0</v>
      </c>
      <c r="BB14" s="60"/>
      <c r="BC14" s="60"/>
      <c r="BD14" s="60"/>
      <c r="BE14" s="55"/>
      <c r="BF14" s="60"/>
    </row>
    <row r="15" spans="1:58" ht="16.5" customHeight="1">
      <c r="A15" s="57"/>
      <c r="B15" s="59"/>
      <c r="C15" s="232" t="s">
        <v>114</v>
      </c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3"/>
      <c r="AY15" s="48">
        <v>150</v>
      </c>
      <c r="AZ15" s="49" t="s">
        <v>137</v>
      </c>
      <c r="BA15" s="54">
        <f t="shared" si="1"/>
        <v>678100</v>
      </c>
      <c r="BB15" s="60"/>
      <c r="BC15" s="56">
        <f>BC18</f>
        <v>678100</v>
      </c>
      <c r="BD15" s="55"/>
      <c r="BE15" s="60"/>
      <c r="BF15" s="60"/>
    </row>
    <row r="16" spans="1:58" ht="13.5" customHeight="1">
      <c r="A16" s="57"/>
      <c r="B16" s="59"/>
      <c r="C16" s="232" t="s">
        <v>115</v>
      </c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3"/>
      <c r="AY16" s="48">
        <v>160</v>
      </c>
      <c r="AZ16" s="49" t="s">
        <v>138</v>
      </c>
      <c r="BA16" s="54">
        <f t="shared" si="1"/>
        <v>199199</v>
      </c>
      <c r="BB16" s="60"/>
      <c r="BC16" s="60"/>
      <c r="BD16" s="60"/>
      <c r="BE16" s="56">
        <f>BK18</f>
        <v>199199</v>
      </c>
      <c r="BF16" s="60"/>
    </row>
    <row r="17" spans="1:65" ht="16.5" customHeight="1">
      <c r="A17" s="57"/>
      <c r="B17" s="59"/>
      <c r="C17" s="232" t="s">
        <v>116</v>
      </c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3"/>
      <c r="AY17" s="48">
        <v>180</v>
      </c>
      <c r="AZ17" s="49" t="s">
        <v>139</v>
      </c>
      <c r="BA17" s="54">
        <f t="shared" si="1"/>
        <v>0</v>
      </c>
      <c r="BB17" s="60"/>
      <c r="BC17" s="60"/>
      <c r="BD17" s="60"/>
      <c r="BE17" s="55"/>
      <c r="BF17" s="60"/>
      <c r="BG17" s="61" t="s">
        <v>140</v>
      </c>
      <c r="BH17" s="62" t="s">
        <v>180</v>
      </c>
      <c r="BI17" s="62" t="s">
        <v>142</v>
      </c>
      <c r="BJ17" s="63" t="s">
        <v>143</v>
      </c>
      <c r="BK17" s="63" t="s">
        <v>144</v>
      </c>
    </row>
    <row r="18" spans="1:65" ht="14.25" customHeight="1">
      <c r="A18" s="43"/>
      <c r="B18" s="237" t="s">
        <v>117</v>
      </c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8"/>
      <c r="AY18" s="44">
        <v>200</v>
      </c>
      <c r="AZ18" s="45"/>
      <c r="BA18" s="46">
        <f t="shared" ref="BA18:BF18" si="2">BA20+BA30+BA37+BA26</f>
        <v>77317498.670000002</v>
      </c>
      <c r="BB18" s="46">
        <f t="shared" si="2"/>
        <v>75388049.670000002</v>
      </c>
      <c r="BC18" s="46">
        <f t="shared" si="2"/>
        <v>678100</v>
      </c>
      <c r="BD18" s="46">
        <f t="shared" si="2"/>
        <v>0</v>
      </c>
      <c r="BE18" s="46">
        <f t="shared" si="2"/>
        <v>1251349</v>
      </c>
      <c r="BF18" s="46">
        <f t="shared" si="2"/>
        <v>0</v>
      </c>
      <c r="BG18" s="66">
        <f>SUM(BG19:BG48)</f>
        <v>0</v>
      </c>
      <c r="BH18" s="67">
        <f>SUM(BH19:BH48)</f>
        <v>204544</v>
      </c>
      <c r="BI18" s="67">
        <f>SUM(BI19:BI48)</f>
        <v>739200</v>
      </c>
      <c r="BJ18" s="67">
        <f>SUM(BJ19:BJ48)</f>
        <v>108406</v>
      </c>
      <c r="BK18" s="67">
        <f>SUM(BK19:BK48)</f>
        <v>199199</v>
      </c>
    </row>
    <row r="19" spans="1:65" ht="12.75">
      <c r="A19" s="47"/>
      <c r="B19" s="232" t="s">
        <v>28</v>
      </c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3"/>
      <c r="AY19" s="48"/>
      <c r="AZ19" s="49"/>
      <c r="BA19" s="50"/>
      <c r="BB19" s="51"/>
      <c r="BC19" s="51"/>
      <c r="BD19" s="51"/>
      <c r="BE19" s="51"/>
      <c r="BF19" s="51"/>
      <c r="BG19" s="68"/>
      <c r="BH19" s="69">
        <f ca="1">'2 год'!BH19</f>
        <v>0</v>
      </c>
      <c r="BI19" s="69">
        <f ca="1">'2 год'!BI19</f>
        <v>0</v>
      </c>
      <c r="BJ19" s="69">
        <f ca="1">'2 год'!BJ19</f>
        <v>0</v>
      </c>
      <c r="BK19" s="69">
        <f ca="1">'2 год'!BK19</f>
        <v>0</v>
      </c>
    </row>
    <row r="20" spans="1:65" s="77" customFormat="1" ht="16.5" customHeight="1">
      <c r="A20" s="70"/>
      <c r="B20" s="239" t="s">
        <v>145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239"/>
      <c r="AX20" s="240"/>
      <c r="AY20" s="71">
        <v>210</v>
      </c>
      <c r="AZ20" s="72" t="s">
        <v>146</v>
      </c>
      <c r="BA20" s="54">
        <f t="shared" ref="BA20:BF20" si="3">BA22</f>
        <v>57046906</v>
      </c>
      <c r="BB20" s="54">
        <f t="shared" si="3"/>
        <v>55633712</v>
      </c>
      <c r="BC20" s="54">
        <f t="shared" si="3"/>
        <v>678100</v>
      </c>
      <c r="BD20" s="54">
        <f t="shared" si="3"/>
        <v>0</v>
      </c>
      <c r="BE20" s="54">
        <f t="shared" si="3"/>
        <v>735094</v>
      </c>
      <c r="BF20" s="54">
        <f t="shared" si="3"/>
        <v>0</v>
      </c>
      <c r="BG20" s="73"/>
      <c r="BH20" s="74">
        <f ca="1">'2 год'!BH20</f>
        <v>0</v>
      </c>
      <c r="BI20" s="74">
        <f ca="1">'2 год'!BI20</f>
        <v>0</v>
      </c>
      <c r="BJ20" s="74">
        <f ca="1">'2 год'!BJ20</f>
        <v>0</v>
      </c>
      <c r="BK20" s="74">
        <f ca="1">'2 год'!BK20</f>
        <v>0</v>
      </c>
      <c r="BL20" s="75"/>
      <c r="BM20" s="76"/>
    </row>
    <row r="21" spans="1:65" s="77" customFormat="1" ht="12.75">
      <c r="A21" s="70"/>
      <c r="B21" s="78"/>
      <c r="C21" s="234" t="s">
        <v>35</v>
      </c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5"/>
      <c r="AY21" s="52"/>
      <c r="AZ21" s="53"/>
      <c r="BA21" s="54"/>
      <c r="BB21" s="55"/>
      <c r="BC21" s="55"/>
      <c r="BD21" s="55"/>
      <c r="BE21" s="55"/>
      <c r="BF21" s="55"/>
      <c r="BG21" s="73"/>
      <c r="BH21" s="74">
        <f ca="1">'2 год'!BH21</f>
        <v>0</v>
      </c>
      <c r="BI21" s="74">
        <f ca="1">'2 год'!BI21</f>
        <v>0</v>
      </c>
      <c r="BJ21" s="74">
        <f ca="1">'2 год'!BJ21</f>
        <v>0</v>
      </c>
      <c r="BK21" s="74">
        <f ca="1">'2 год'!BK21</f>
        <v>0</v>
      </c>
      <c r="BL21" s="75"/>
      <c r="BM21" s="76"/>
    </row>
    <row r="22" spans="1:65" s="77" customFormat="1" ht="26.25" customHeight="1">
      <c r="A22" s="79"/>
      <c r="B22" s="58"/>
      <c r="C22" s="239" t="s">
        <v>147</v>
      </c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40"/>
      <c r="AY22" s="71">
        <v>211</v>
      </c>
      <c r="AZ22" s="72" t="s">
        <v>148</v>
      </c>
      <c r="BA22" s="54">
        <f t="shared" ref="BA22:BF22" si="4">BA24+BA25</f>
        <v>57046906</v>
      </c>
      <c r="BB22" s="54">
        <f t="shared" si="4"/>
        <v>55633712</v>
      </c>
      <c r="BC22" s="54">
        <f t="shared" si="4"/>
        <v>678100</v>
      </c>
      <c r="BD22" s="54">
        <f t="shared" si="4"/>
        <v>0</v>
      </c>
      <c r="BE22" s="54">
        <f t="shared" si="4"/>
        <v>735094</v>
      </c>
      <c r="BF22" s="54">
        <f t="shared" si="4"/>
        <v>0</v>
      </c>
      <c r="BG22" s="73"/>
      <c r="BH22" s="74">
        <f ca="1">'2 год'!BH22</f>
        <v>0</v>
      </c>
      <c r="BI22" s="74">
        <f ca="1">'2 год'!BI22</f>
        <v>0</v>
      </c>
      <c r="BJ22" s="74">
        <f ca="1">'2 год'!BJ22</f>
        <v>0</v>
      </c>
      <c r="BK22" s="74">
        <f ca="1">'2 год'!BK22</f>
        <v>0</v>
      </c>
      <c r="BL22" s="75"/>
      <c r="BM22" s="76"/>
    </row>
    <row r="23" spans="1:65" s="77" customFormat="1" ht="14.25" customHeight="1">
      <c r="A23" s="79"/>
      <c r="B23" s="58"/>
      <c r="C23" s="234" t="s">
        <v>28</v>
      </c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5"/>
      <c r="AY23" s="52"/>
      <c r="AZ23" s="53"/>
      <c r="BA23" s="54"/>
      <c r="BB23" s="55"/>
      <c r="BC23" s="55"/>
      <c r="BD23" s="55"/>
      <c r="BE23" s="55"/>
      <c r="BF23" s="55"/>
      <c r="BG23" s="73"/>
      <c r="BH23" s="74" t="str">
        <f ca="1">'2 год'!BH23</f>
        <v>ГПД (Род.)</v>
      </c>
      <c r="BI23" s="74" t="str">
        <f ca="1">'2 год'!BI23</f>
        <v>платные</v>
      </c>
      <c r="BJ23" s="74" t="str">
        <f ca="1">'2 год'!BJ23</f>
        <v>аренда</v>
      </c>
      <c r="BK23" s="74" t="str">
        <f ca="1">'2 год'!BK23</f>
        <v>приш лагерь</v>
      </c>
      <c r="BL23" s="75"/>
      <c r="BM23" s="76"/>
    </row>
    <row r="24" spans="1:65" s="77" customFormat="1" ht="12.75">
      <c r="A24" s="79"/>
      <c r="B24" s="58"/>
      <c r="C24" s="234" t="s">
        <v>36</v>
      </c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5"/>
      <c r="AY24" s="52">
        <v>212</v>
      </c>
      <c r="AZ24" s="53" t="s">
        <v>149</v>
      </c>
      <c r="BA24" s="54">
        <f>SUM(BB24:BE24)</f>
        <v>43814696</v>
      </c>
      <c r="BB24" s="55">
        <v>42729300</v>
      </c>
      <c r="BC24" s="55">
        <f ca="1">'1 год'!BC24</f>
        <v>520800</v>
      </c>
      <c r="BD24" s="55"/>
      <c r="BE24" s="55">
        <f>SUM(BG24:BK24)</f>
        <v>564596</v>
      </c>
      <c r="BF24" s="55"/>
      <c r="BG24" s="80"/>
      <c r="BH24" s="81">
        <f ca="1">'2 год'!BH24</f>
        <v>157099</v>
      </c>
      <c r="BI24" s="81">
        <f ca="1">'2 год'!BI24</f>
        <v>407497</v>
      </c>
      <c r="BJ24" s="81">
        <f ca="1">'2 год'!BJ24</f>
        <v>0</v>
      </c>
      <c r="BK24" s="81">
        <f ca="1">'2 год'!BK24</f>
        <v>0</v>
      </c>
      <c r="BL24" s="82">
        <v>211</v>
      </c>
      <c r="BM24" s="76"/>
    </row>
    <row r="25" spans="1:65" s="77" customFormat="1" ht="15" customHeight="1">
      <c r="A25" s="79"/>
      <c r="B25" s="58"/>
      <c r="C25" s="234" t="s">
        <v>37</v>
      </c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5"/>
      <c r="AY25" s="52">
        <v>214</v>
      </c>
      <c r="AZ25" s="53" t="s">
        <v>150</v>
      </c>
      <c r="BA25" s="54">
        <f>SUM(BB25:BE25)</f>
        <v>13232210</v>
      </c>
      <c r="BB25" s="55">
        <v>12904412</v>
      </c>
      <c r="BC25" s="55">
        <f ca="1">'1 год'!BC25</f>
        <v>157300</v>
      </c>
      <c r="BD25" s="55"/>
      <c r="BE25" s="55">
        <f>SUM(BG25:BK25)</f>
        <v>170498</v>
      </c>
      <c r="BF25" s="55"/>
      <c r="BG25" s="80"/>
      <c r="BH25" s="81">
        <f ca="1">'2 год'!BH25</f>
        <v>47445</v>
      </c>
      <c r="BI25" s="81">
        <f ca="1">'2 год'!BI25</f>
        <v>123053</v>
      </c>
      <c r="BJ25" s="81">
        <f ca="1">'2 год'!BJ25</f>
        <v>0</v>
      </c>
      <c r="BK25" s="81">
        <f ca="1">'2 год'!BK25</f>
        <v>0</v>
      </c>
      <c r="BL25" s="82">
        <v>213</v>
      </c>
      <c r="BM25" s="76"/>
    </row>
    <row r="26" spans="1:65" s="77" customFormat="1" ht="15" customHeight="1">
      <c r="A26" s="83"/>
      <c r="B26" s="84"/>
      <c r="C26" s="239" t="s">
        <v>151</v>
      </c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40"/>
      <c r="AY26" s="71">
        <v>220</v>
      </c>
      <c r="AZ26" s="72" t="s">
        <v>152</v>
      </c>
      <c r="BA26" s="54">
        <f t="shared" ref="BA26:BF26" si="5">SUM(BA28:BA29)</f>
        <v>1500</v>
      </c>
      <c r="BB26" s="54">
        <f t="shared" si="5"/>
        <v>1500</v>
      </c>
      <c r="BC26" s="54">
        <f t="shared" si="5"/>
        <v>0</v>
      </c>
      <c r="BD26" s="54">
        <f t="shared" si="5"/>
        <v>0</v>
      </c>
      <c r="BE26" s="54">
        <f t="shared" si="5"/>
        <v>0</v>
      </c>
      <c r="BF26" s="54">
        <f t="shared" si="5"/>
        <v>0</v>
      </c>
      <c r="BG26" s="73"/>
      <c r="BH26" s="74">
        <f ca="1">'2 год'!BH26</f>
        <v>0</v>
      </c>
      <c r="BI26" s="74">
        <f ca="1">'2 год'!BI26</f>
        <v>0</v>
      </c>
      <c r="BJ26" s="74">
        <f ca="1">'2 год'!BJ26</f>
        <v>0</v>
      </c>
      <c r="BK26" s="74">
        <f ca="1">'2 год'!BK26</f>
        <v>0</v>
      </c>
      <c r="BL26" s="75"/>
      <c r="BM26" s="76"/>
    </row>
    <row r="27" spans="1:65" s="77" customFormat="1" ht="12.75">
      <c r="A27" s="79"/>
      <c r="B27" s="58"/>
      <c r="C27" s="234" t="s">
        <v>28</v>
      </c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5"/>
      <c r="AY27" s="52"/>
      <c r="AZ27" s="53"/>
      <c r="BA27" s="54"/>
      <c r="BB27" s="55"/>
      <c r="BC27" s="55"/>
      <c r="BD27" s="55"/>
      <c r="BE27" s="55"/>
      <c r="BF27" s="55"/>
      <c r="BG27" s="73"/>
      <c r="BH27" s="74" t="str">
        <f ca="1">'2 год'!BH27</f>
        <v>ГПД (Род.)</v>
      </c>
      <c r="BI27" s="74" t="str">
        <f ca="1">'2 год'!BI27</f>
        <v>платные</v>
      </c>
      <c r="BJ27" s="74" t="str">
        <f ca="1">'2 год'!BJ27</f>
        <v>аренда</v>
      </c>
      <c r="BK27" s="74" t="str">
        <f ca="1">'2 год'!BK27</f>
        <v>приш лагерь</v>
      </c>
      <c r="BL27" s="75"/>
      <c r="BM27" s="76"/>
    </row>
    <row r="28" spans="1:65" s="77" customFormat="1" ht="27" customHeight="1">
      <c r="A28" s="79"/>
      <c r="B28" s="58"/>
      <c r="C28" s="234" t="s">
        <v>153</v>
      </c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5"/>
      <c r="AY28" s="52"/>
      <c r="AZ28" s="53" t="s">
        <v>152</v>
      </c>
      <c r="BA28" s="54">
        <f>SUM(BB28:BE28)</f>
        <v>0</v>
      </c>
      <c r="BB28" s="55"/>
      <c r="BC28" s="55"/>
      <c r="BD28" s="55"/>
      <c r="BE28" s="55">
        <f>SUM(BG28:BK28)</f>
        <v>0</v>
      </c>
      <c r="BF28" s="55"/>
      <c r="BG28" s="85"/>
      <c r="BH28" s="86">
        <f ca="1">'2 год'!BH28</f>
        <v>0</v>
      </c>
      <c r="BI28" s="86">
        <f ca="1">'2 год'!BI28</f>
        <v>0</v>
      </c>
      <c r="BJ28" s="86">
        <f ca="1">'2 год'!BJ28</f>
        <v>0</v>
      </c>
      <c r="BK28" s="86">
        <f ca="1">'2 год'!BK28</f>
        <v>0</v>
      </c>
      <c r="BL28" s="87">
        <v>266</v>
      </c>
      <c r="BM28" s="76"/>
    </row>
    <row r="29" spans="1:65" s="77" customFormat="1" ht="27.75" customHeight="1">
      <c r="A29" s="79"/>
      <c r="B29" s="58"/>
      <c r="C29" s="234" t="s">
        <v>154</v>
      </c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5"/>
      <c r="AY29" s="52"/>
      <c r="AZ29" s="53" t="s">
        <v>155</v>
      </c>
      <c r="BA29" s="54">
        <f>SUM(BB29:BE29)</f>
        <v>1500</v>
      </c>
      <c r="BB29" s="55">
        <v>1500</v>
      </c>
      <c r="BC29" s="55"/>
      <c r="BD29" s="55"/>
      <c r="BE29" s="55">
        <f>SUM(BG29:BK29)</f>
        <v>0</v>
      </c>
      <c r="BF29" s="55"/>
      <c r="BG29" s="88"/>
      <c r="BH29" s="89">
        <f ca="1">'2 год'!BH29</f>
        <v>0</v>
      </c>
      <c r="BI29" s="89">
        <f ca="1">'2 год'!BI29</f>
        <v>0</v>
      </c>
      <c r="BJ29" s="89">
        <f ca="1">'2 год'!BJ29</f>
        <v>0</v>
      </c>
      <c r="BK29" s="89">
        <f ca="1">'2 год'!BK29</f>
        <v>0</v>
      </c>
      <c r="BL29" s="90">
        <v>212</v>
      </c>
      <c r="BM29" s="76"/>
    </row>
    <row r="30" spans="1:65" s="77" customFormat="1" ht="15.75" customHeight="1">
      <c r="A30" s="70"/>
      <c r="B30" s="239" t="s">
        <v>156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239"/>
      <c r="AU30" s="239"/>
      <c r="AV30" s="239"/>
      <c r="AW30" s="239"/>
      <c r="AX30" s="240"/>
      <c r="AY30" s="71">
        <v>230</v>
      </c>
      <c r="AZ30" s="72" t="s">
        <v>157</v>
      </c>
      <c r="BA30" s="54">
        <f t="shared" ref="BA30:BF30" si="6">SUM(BA32:BA34)</f>
        <v>1631753</v>
      </c>
      <c r="BB30" s="54">
        <f t="shared" si="6"/>
        <v>1631753</v>
      </c>
      <c r="BC30" s="54">
        <f t="shared" si="6"/>
        <v>0</v>
      </c>
      <c r="BD30" s="54">
        <f t="shared" si="6"/>
        <v>0</v>
      </c>
      <c r="BE30" s="54">
        <f t="shared" si="6"/>
        <v>0</v>
      </c>
      <c r="BF30" s="54">
        <f t="shared" si="6"/>
        <v>0</v>
      </c>
      <c r="BG30" s="73"/>
      <c r="BH30" s="74">
        <f ca="1">'2 год'!BH30</f>
        <v>0</v>
      </c>
      <c r="BI30" s="74">
        <f ca="1">'2 год'!BI30</f>
        <v>0</v>
      </c>
      <c r="BJ30" s="74">
        <f ca="1">'2 год'!BJ30</f>
        <v>0</v>
      </c>
      <c r="BK30" s="74">
        <f ca="1">'2 год'!BK30</f>
        <v>0</v>
      </c>
      <c r="BL30" s="75"/>
      <c r="BM30" s="76"/>
    </row>
    <row r="31" spans="1:65" s="77" customFormat="1" ht="12.75">
      <c r="A31" s="83"/>
      <c r="B31" s="84"/>
      <c r="C31" s="234" t="s">
        <v>35</v>
      </c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5"/>
      <c r="AY31" s="52"/>
      <c r="AZ31" s="53"/>
      <c r="BA31" s="50"/>
      <c r="BB31" s="91"/>
      <c r="BC31" s="91"/>
      <c r="BD31" s="91"/>
      <c r="BE31" s="91"/>
      <c r="BF31" s="91"/>
      <c r="BG31" s="73"/>
      <c r="BH31" s="74" t="str">
        <f ca="1">'2 год'!BH31</f>
        <v>ГПД (Род.)</v>
      </c>
      <c r="BI31" s="74" t="str">
        <f ca="1">'2 год'!BI31</f>
        <v>платные</v>
      </c>
      <c r="BJ31" s="74" t="str">
        <f ca="1">'2 год'!BJ31</f>
        <v>аренда</v>
      </c>
      <c r="BK31" s="74" t="str">
        <f ca="1">'2 год'!BK31</f>
        <v>приш лагерь</v>
      </c>
      <c r="BL31" s="75"/>
      <c r="BM31" s="76"/>
    </row>
    <row r="32" spans="1:65" s="77" customFormat="1" ht="16.5" customHeight="1">
      <c r="A32" s="79"/>
      <c r="B32" s="58"/>
      <c r="C32" s="234" t="s">
        <v>158</v>
      </c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5"/>
      <c r="AY32" s="52">
        <v>231</v>
      </c>
      <c r="AZ32" s="53" t="s">
        <v>159</v>
      </c>
      <c r="BA32" s="54">
        <f>SUM(BB32:BE32)</f>
        <v>1631753</v>
      </c>
      <c r="BB32" s="55">
        <v>1631753</v>
      </c>
      <c r="BC32" s="55"/>
      <c r="BD32" s="55"/>
      <c r="BE32" s="55">
        <f>SUM(BG32:BK32)</f>
        <v>0</v>
      </c>
      <c r="BF32" s="55"/>
      <c r="BG32" s="88"/>
      <c r="BH32" s="89">
        <f ca="1">'2 год'!BH32</f>
        <v>0</v>
      </c>
      <c r="BI32" s="89">
        <f ca="1">'2 год'!BI32</f>
        <v>0</v>
      </c>
      <c r="BJ32" s="89">
        <f ca="1">'2 год'!BJ32</f>
        <v>0</v>
      </c>
      <c r="BK32" s="89">
        <f ca="1">'2 год'!BK32</f>
        <v>0</v>
      </c>
      <c r="BL32" s="90" t="s">
        <v>160</v>
      </c>
      <c r="BM32" s="76"/>
    </row>
    <row r="33" spans="1:65" s="77" customFormat="1" ht="16.5" customHeight="1">
      <c r="A33" s="83"/>
      <c r="B33" s="84"/>
      <c r="C33" s="234" t="s">
        <v>161</v>
      </c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5"/>
      <c r="AY33" s="52">
        <v>232</v>
      </c>
      <c r="AZ33" s="53" t="s">
        <v>162</v>
      </c>
      <c r="BA33" s="54">
        <f>SUM(BB33:BE33)</f>
        <v>0</v>
      </c>
      <c r="BB33" s="91"/>
      <c r="BC33" s="91"/>
      <c r="BD33" s="91"/>
      <c r="BE33" s="55">
        <f>SUM(BG33:BK33)</f>
        <v>0</v>
      </c>
      <c r="BF33" s="91"/>
      <c r="BG33" s="92"/>
      <c r="BH33" s="93">
        <f ca="1">'2 год'!BH33</f>
        <v>0</v>
      </c>
      <c r="BI33" s="93">
        <f ca="1">'2 год'!BI33</f>
        <v>0</v>
      </c>
      <c r="BJ33" s="93">
        <f ca="1">'2 год'!BJ33</f>
        <v>0</v>
      </c>
      <c r="BK33" s="93">
        <f ca="1">'2 год'!BK33</f>
        <v>0</v>
      </c>
      <c r="BL33" s="94" t="s">
        <v>163</v>
      </c>
      <c r="BM33" s="76"/>
    </row>
    <row r="34" spans="1:65" s="77" customFormat="1" ht="12.75">
      <c r="A34" s="79"/>
      <c r="B34" s="58"/>
      <c r="C34" s="234" t="s">
        <v>164</v>
      </c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5"/>
      <c r="AY34" s="52">
        <v>233</v>
      </c>
      <c r="AZ34" s="53" t="s">
        <v>165</v>
      </c>
      <c r="BA34" s="54">
        <f>SUM(BB34:BE34)</f>
        <v>0</v>
      </c>
      <c r="BB34" s="55"/>
      <c r="BC34" s="55"/>
      <c r="BD34" s="55"/>
      <c r="BE34" s="55">
        <f>SUM(BG34:BK34)</f>
        <v>0</v>
      </c>
      <c r="BF34" s="55"/>
      <c r="BG34" s="92"/>
      <c r="BH34" s="93">
        <f ca="1">'2 год'!BH34</f>
        <v>0</v>
      </c>
      <c r="BI34" s="93">
        <f ca="1">'2 год'!BI34</f>
        <v>0</v>
      </c>
      <c r="BJ34" s="93">
        <f ca="1">'2 год'!BJ34</f>
        <v>0</v>
      </c>
      <c r="BK34" s="93">
        <f ca="1">'2 год'!BK34</f>
        <v>0</v>
      </c>
      <c r="BL34" s="94" t="s">
        <v>166</v>
      </c>
      <c r="BM34" s="94">
        <v>292.29500000000002</v>
      </c>
    </row>
    <row r="35" spans="1:65" s="77" customFormat="1" ht="17.25" customHeight="1">
      <c r="A35" s="79"/>
      <c r="B35" s="58"/>
      <c r="C35" s="239" t="s">
        <v>167</v>
      </c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39"/>
      <c r="AT35" s="239"/>
      <c r="AU35" s="239"/>
      <c r="AV35" s="239"/>
      <c r="AW35" s="239"/>
      <c r="AX35" s="240"/>
      <c r="AY35" s="71">
        <v>240</v>
      </c>
      <c r="AZ35" s="72"/>
      <c r="BA35" s="54"/>
      <c r="BB35" s="54"/>
      <c r="BC35" s="54"/>
      <c r="BD35" s="54"/>
      <c r="BE35" s="54"/>
      <c r="BF35" s="54"/>
      <c r="BG35" s="73"/>
      <c r="BH35" s="74">
        <f ca="1">'2 год'!BH35</f>
        <v>0</v>
      </c>
      <c r="BI35" s="74">
        <f ca="1">'2 год'!BI35</f>
        <v>0</v>
      </c>
      <c r="BJ35" s="74">
        <f ca="1">'2 год'!BJ35</f>
        <v>0</v>
      </c>
      <c r="BK35" s="74">
        <f ca="1">'2 год'!BK35</f>
        <v>0</v>
      </c>
      <c r="BL35" s="75"/>
      <c r="BM35" s="76"/>
    </row>
    <row r="36" spans="1:65" s="77" customFormat="1" ht="27.75" customHeight="1">
      <c r="A36" s="83"/>
      <c r="B36" s="84"/>
      <c r="C36" s="239" t="s">
        <v>168</v>
      </c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39"/>
      <c r="AP36" s="239"/>
      <c r="AQ36" s="239"/>
      <c r="AR36" s="239"/>
      <c r="AS36" s="239"/>
      <c r="AT36" s="239"/>
      <c r="AU36" s="239"/>
      <c r="AV36" s="239"/>
      <c r="AW36" s="239"/>
      <c r="AX36" s="240"/>
      <c r="AY36" s="71">
        <v>250</v>
      </c>
      <c r="AZ36" s="72"/>
      <c r="BA36" s="50"/>
      <c r="BB36" s="50"/>
      <c r="BC36" s="50"/>
      <c r="BD36" s="50"/>
      <c r="BE36" s="50"/>
      <c r="BF36" s="50"/>
      <c r="BG36" s="73"/>
      <c r="BH36" s="74">
        <f ca="1">'2 год'!BH36</f>
        <v>0</v>
      </c>
      <c r="BI36" s="74">
        <f ca="1">'2 год'!BI36</f>
        <v>0</v>
      </c>
      <c r="BJ36" s="74">
        <f ca="1">'2 год'!BJ36</f>
        <v>0</v>
      </c>
      <c r="BK36" s="74">
        <f ca="1">'2 год'!BK36</f>
        <v>0</v>
      </c>
      <c r="BL36" s="75"/>
      <c r="BM36" s="76"/>
    </row>
    <row r="37" spans="1:65" s="77" customFormat="1" ht="18" customHeight="1">
      <c r="A37" s="79"/>
      <c r="B37" s="58"/>
      <c r="C37" s="239" t="s">
        <v>169</v>
      </c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40"/>
      <c r="AY37" s="71">
        <v>260</v>
      </c>
      <c r="AZ37" s="72" t="s">
        <v>170</v>
      </c>
      <c r="BA37" s="54">
        <f t="shared" ref="BA37:BF37" si="7">SUM(BA39:BA48)</f>
        <v>18637339.670000002</v>
      </c>
      <c r="BB37" s="54">
        <f t="shared" si="7"/>
        <v>18121084.670000002</v>
      </c>
      <c r="BC37" s="54">
        <f t="shared" si="7"/>
        <v>0</v>
      </c>
      <c r="BD37" s="54">
        <f t="shared" si="7"/>
        <v>0</v>
      </c>
      <c r="BE37" s="54">
        <f t="shared" si="7"/>
        <v>516255</v>
      </c>
      <c r="BF37" s="54">
        <f t="shared" si="7"/>
        <v>0</v>
      </c>
      <c r="BG37" s="73"/>
      <c r="BH37" s="74">
        <f ca="1">'2 год'!BH37</f>
        <v>0</v>
      </c>
      <c r="BI37" s="74">
        <f ca="1">'2 год'!BI37</f>
        <v>0</v>
      </c>
      <c r="BJ37" s="74">
        <f ca="1">'2 год'!BJ37</f>
        <v>0</v>
      </c>
      <c r="BK37" s="74">
        <f ca="1">'2 год'!BK37</f>
        <v>0</v>
      </c>
      <c r="BL37" s="75"/>
      <c r="BM37" s="76"/>
    </row>
    <row r="38" spans="1:65" s="77" customFormat="1" ht="12.75">
      <c r="A38" s="83"/>
      <c r="B38" s="84"/>
      <c r="C38" s="234" t="s">
        <v>35</v>
      </c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5"/>
      <c r="AY38" s="52"/>
      <c r="AZ38" s="53"/>
      <c r="BA38" s="50"/>
      <c r="BB38" s="91"/>
      <c r="BC38" s="91"/>
      <c r="BD38" s="91"/>
      <c r="BE38" s="91"/>
      <c r="BF38" s="91"/>
      <c r="BG38" s="73"/>
      <c r="BH38" s="74" t="str">
        <f ca="1">'2 год'!BH38</f>
        <v>ГПД (Род.)</v>
      </c>
      <c r="BI38" s="74" t="str">
        <f ca="1">'2 год'!BI38</f>
        <v>платные</v>
      </c>
      <c r="BJ38" s="74" t="str">
        <f ca="1">'2 год'!BJ38</f>
        <v>аренда</v>
      </c>
      <c r="BK38" s="74" t="str">
        <f ca="1">'2 год'!BK38</f>
        <v>приш лагерь</v>
      </c>
      <c r="BL38" s="75"/>
      <c r="BM38" s="76"/>
    </row>
    <row r="39" spans="1:65" s="77" customFormat="1" ht="12.75">
      <c r="A39" s="79"/>
      <c r="B39" s="58"/>
      <c r="C39" s="234" t="s">
        <v>38</v>
      </c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5"/>
      <c r="AY39" s="52">
        <v>261</v>
      </c>
      <c r="AZ39" s="53" t="s">
        <v>170</v>
      </c>
      <c r="BA39" s="54">
        <f>SUM(BB39:BF39)</f>
        <v>15326</v>
      </c>
      <c r="BB39" s="55">
        <f ca="1">'2 год'!BB39</f>
        <v>15326</v>
      </c>
      <c r="BC39" s="55"/>
      <c r="BD39" s="55"/>
      <c r="BE39" s="55">
        <f t="shared" ref="BE39:BE48" si="8">SUM(BG39:BK39)</f>
        <v>0</v>
      </c>
      <c r="BF39" s="55"/>
      <c r="BG39" s="95"/>
      <c r="BH39" s="96">
        <f ca="1">'2 год'!BH39</f>
        <v>0</v>
      </c>
      <c r="BI39" s="96">
        <f ca="1">'2 год'!BI39</f>
        <v>0</v>
      </c>
      <c r="BJ39" s="96">
        <f ca="1">'2 год'!BJ39</f>
        <v>0</v>
      </c>
      <c r="BK39" s="96">
        <f ca="1">'2 год'!BK39</f>
        <v>0</v>
      </c>
      <c r="BL39" s="97">
        <v>221</v>
      </c>
      <c r="BM39" s="76"/>
    </row>
    <row r="40" spans="1:65" s="77" customFormat="1" ht="12.75">
      <c r="A40" s="79"/>
      <c r="B40" s="58"/>
      <c r="C40" s="234" t="s">
        <v>39</v>
      </c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5"/>
      <c r="AY40" s="52">
        <v>262</v>
      </c>
      <c r="AZ40" s="53" t="s">
        <v>170</v>
      </c>
      <c r="BA40" s="54">
        <f t="shared" ref="BA40:BA48" si="9">SUM(BB40:BF40)</f>
        <v>8080</v>
      </c>
      <c r="BB40" s="55">
        <f ca="1">'2 год'!BB40</f>
        <v>8080</v>
      </c>
      <c r="BC40" s="55"/>
      <c r="BD40" s="55"/>
      <c r="BE40" s="55">
        <f t="shared" si="8"/>
        <v>0</v>
      </c>
      <c r="BF40" s="55"/>
      <c r="BG40" s="98"/>
      <c r="BH40" s="99">
        <f ca="1">'2 год'!BH40</f>
        <v>0</v>
      </c>
      <c r="BI40" s="99">
        <f ca="1">'2 год'!BI40</f>
        <v>0</v>
      </c>
      <c r="BJ40" s="99">
        <f ca="1">'2 год'!BJ40</f>
        <v>0</v>
      </c>
      <c r="BK40" s="99">
        <f ca="1">'2 год'!BK40</f>
        <v>0</v>
      </c>
      <c r="BL40" s="100">
        <v>262</v>
      </c>
      <c r="BM40" s="76"/>
    </row>
    <row r="41" spans="1:65" s="77" customFormat="1" ht="12.75">
      <c r="A41" s="79"/>
      <c r="B41" s="58"/>
      <c r="C41" s="234" t="s">
        <v>40</v>
      </c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5"/>
      <c r="AY41" s="52">
        <v>263</v>
      </c>
      <c r="AZ41" s="53" t="s">
        <v>170</v>
      </c>
      <c r="BA41" s="54">
        <f t="shared" si="9"/>
        <v>5595437</v>
      </c>
      <c r="BB41" s="55">
        <v>5591709</v>
      </c>
      <c r="BC41" s="55"/>
      <c r="BD41" s="55"/>
      <c r="BE41" s="55">
        <f t="shared" si="8"/>
        <v>3728</v>
      </c>
      <c r="BF41" s="55"/>
      <c r="BG41" s="101"/>
      <c r="BH41" s="102">
        <f ca="1">'2 год'!BH41</f>
        <v>0</v>
      </c>
      <c r="BI41" s="102">
        <f ca="1">'2 год'!BI41</f>
        <v>3508</v>
      </c>
      <c r="BJ41" s="102">
        <f ca="1">'2 год'!BJ41</f>
        <v>220</v>
      </c>
      <c r="BK41" s="102">
        <f ca="1">'2 год'!BK41</f>
        <v>0</v>
      </c>
      <c r="BL41" s="103">
        <v>223</v>
      </c>
      <c r="BM41" s="76"/>
    </row>
    <row r="42" spans="1:65" s="77" customFormat="1" ht="16.5" customHeight="1">
      <c r="A42" s="79"/>
      <c r="B42" s="58"/>
      <c r="C42" s="234" t="s">
        <v>41</v>
      </c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5"/>
      <c r="AY42" s="52">
        <v>264</v>
      </c>
      <c r="AZ42" s="53" t="s">
        <v>170</v>
      </c>
      <c r="BA42" s="54">
        <f t="shared" si="9"/>
        <v>0</v>
      </c>
      <c r="BB42" s="55"/>
      <c r="BC42" s="55"/>
      <c r="BD42" s="55"/>
      <c r="BE42" s="55">
        <f t="shared" si="8"/>
        <v>0</v>
      </c>
      <c r="BF42" s="55"/>
      <c r="BG42" s="101"/>
      <c r="BH42" s="102">
        <f ca="1">'2 год'!BH42</f>
        <v>0</v>
      </c>
      <c r="BI42" s="102">
        <f ca="1">'2 год'!BI42</f>
        <v>0</v>
      </c>
      <c r="BJ42" s="102">
        <f ca="1">'2 год'!BJ42</f>
        <v>0</v>
      </c>
      <c r="BK42" s="102">
        <f ca="1">'2 год'!BK42</f>
        <v>0</v>
      </c>
      <c r="BL42" s="103">
        <v>224</v>
      </c>
      <c r="BM42" s="76"/>
    </row>
    <row r="43" spans="1:65" s="77" customFormat="1" ht="15" customHeight="1">
      <c r="A43" s="79"/>
      <c r="B43" s="58"/>
      <c r="C43" s="234" t="s">
        <v>42</v>
      </c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4"/>
      <c r="AS43" s="234"/>
      <c r="AT43" s="234"/>
      <c r="AU43" s="234"/>
      <c r="AV43" s="234"/>
      <c r="AW43" s="234"/>
      <c r="AX43" s="235"/>
      <c r="AY43" s="52">
        <v>265</v>
      </c>
      <c r="AZ43" s="53" t="s">
        <v>170</v>
      </c>
      <c r="BA43" s="54">
        <f t="shared" si="9"/>
        <v>211769</v>
      </c>
      <c r="BB43" s="55">
        <v>211769</v>
      </c>
      <c r="BC43" s="55"/>
      <c r="BD43" s="55"/>
      <c r="BE43" s="55">
        <f t="shared" si="8"/>
        <v>0</v>
      </c>
      <c r="BF43" s="55"/>
      <c r="BG43" s="104"/>
      <c r="BH43" s="105">
        <f ca="1">'2 год'!BH43</f>
        <v>0</v>
      </c>
      <c r="BI43" s="105">
        <f ca="1">'2 год'!BI43</f>
        <v>0</v>
      </c>
      <c r="BJ43" s="105">
        <f ca="1">'2 год'!BJ43</f>
        <v>0</v>
      </c>
      <c r="BK43" s="105">
        <f ca="1">'2 год'!BK43</f>
        <v>0</v>
      </c>
      <c r="BL43" s="106">
        <v>225</v>
      </c>
      <c r="BM43" s="76"/>
    </row>
    <row r="44" spans="1:65" s="77" customFormat="1" ht="12.75">
      <c r="A44" s="79"/>
      <c r="B44" s="58"/>
      <c r="C44" s="234" t="s">
        <v>43</v>
      </c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234"/>
      <c r="AT44" s="234"/>
      <c r="AU44" s="234"/>
      <c r="AV44" s="234"/>
      <c r="AW44" s="234"/>
      <c r="AX44" s="235"/>
      <c r="AY44" s="52">
        <v>266</v>
      </c>
      <c r="AZ44" s="53" t="s">
        <v>170</v>
      </c>
      <c r="BA44" s="54">
        <f t="shared" si="9"/>
        <v>9386916.6699999999</v>
      </c>
      <c r="BB44" s="55">
        <v>9173222.6699999999</v>
      </c>
      <c r="BC44" s="55"/>
      <c r="BD44" s="55"/>
      <c r="BE44" s="55">
        <f t="shared" si="8"/>
        <v>213694</v>
      </c>
      <c r="BF44" s="55"/>
      <c r="BG44" s="107"/>
      <c r="BH44" s="108">
        <f ca="1">'2 год'!BH44</f>
        <v>0</v>
      </c>
      <c r="BI44" s="108">
        <f ca="1">'2 год'!BI44</f>
        <v>14495</v>
      </c>
      <c r="BJ44" s="108">
        <f ca="1">'2 год'!BJ44</f>
        <v>0</v>
      </c>
      <c r="BK44" s="108">
        <f ca="1">'2 год'!BK44</f>
        <v>199199</v>
      </c>
      <c r="BL44" s="109">
        <v>226</v>
      </c>
      <c r="BM44" s="76"/>
    </row>
    <row r="45" spans="1:65" s="77" customFormat="1" ht="12.75">
      <c r="A45" s="79"/>
      <c r="B45" s="58"/>
      <c r="C45" s="234" t="s">
        <v>44</v>
      </c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5"/>
      <c r="AY45" s="52">
        <v>267</v>
      </c>
      <c r="AZ45" s="53" t="s">
        <v>170</v>
      </c>
      <c r="BA45" s="54">
        <f t="shared" si="9"/>
        <v>3900</v>
      </c>
      <c r="BB45" s="55">
        <v>3900</v>
      </c>
      <c r="BC45" s="55"/>
      <c r="BD45" s="55"/>
      <c r="BE45" s="55">
        <f t="shared" si="8"/>
        <v>0</v>
      </c>
      <c r="BF45" s="55"/>
      <c r="BG45" s="92"/>
      <c r="BH45" s="93">
        <f ca="1">'2 год'!BH45</f>
        <v>0</v>
      </c>
      <c r="BI45" s="93">
        <f ca="1">'2 год'!BI45</f>
        <v>0</v>
      </c>
      <c r="BJ45" s="93">
        <f ca="1">'2 год'!BJ45</f>
        <v>0</v>
      </c>
      <c r="BK45" s="93">
        <f ca="1">'2 год'!BK45</f>
        <v>0</v>
      </c>
      <c r="BL45" s="94" t="s">
        <v>171</v>
      </c>
      <c r="BM45" s="76"/>
    </row>
    <row r="46" spans="1:65" s="77" customFormat="1" ht="15.75" customHeight="1">
      <c r="A46" s="70"/>
      <c r="B46" s="234" t="s">
        <v>45</v>
      </c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5"/>
      <c r="AY46" s="52">
        <v>268</v>
      </c>
      <c r="AZ46" s="53" t="s">
        <v>170</v>
      </c>
      <c r="BA46" s="54">
        <f t="shared" si="9"/>
        <v>3207133</v>
      </c>
      <c r="BB46" s="55">
        <v>2988500</v>
      </c>
      <c r="BC46" s="55"/>
      <c r="BD46" s="55"/>
      <c r="BE46" s="55">
        <f t="shared" si="8"/>
        <v>218633</v>
      </c>
      <c r="BF46" s="55"/>
      <c r="BG46" s="92"/>
      <c r="BH46" s="93">
        <f ca="1">'2 год'!BH46</f>
        <v>0</v>
      </c>
      <c r="BI46" s="93">
        <f ca="1">'2 год'!BI46</f>
        <v>164447</v>
      </c>
      <c r="BJ46" s="93">
        <f ca="1">'2 год'!BJ46</f>
        <v>54186</v>
      </c>
      <c r="BK46" s="93">
        <f ca="1">'2 год'!BK46</f>
        <v>0</v>
      </c>
      <c r="BL46" s="94">
        <v>310</v>
      </c>
      <c r="BM46" s="76"/>
    </row>
    <row r="47" spans="1:65" s="77" customFormat="1" ht="17.25" customHeight="1">
      <c r="A47" s="79"/>
      <c r="B47" s="58"/>
      <c r="C47" s="234" t="s">
        <v>46</v>
      </c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5"/>
      <c r="AY47" s="52">
        <v>269</v>
      </c>
      <c r="AZ47" s="53" t="s">
        <v>170</v>
      </c>
      <c r="BA47" s="54">
        <f t="shared" si="9"/>
        <v>195994</v>
      </c>
      <c r="BB47" s="55">
        <f>18400+14500+73594+9300</f>
        <v>115794</v>
      </c>
      <c r="BC47" s="55"/>
      <c r="BD47" s="55"/>
      <c r="BE47" s="55">
        <f t="shared" si="8"/>
        <v>80200</v>
      </c>
      <c r="BF47" s="55"/>
      <c r="BG47" s="88"/>
      <c r="BH47" s="89">
        <f ca="1">'2 год'!BH47</f>
        <v>0</v>
      </c>
      <c r="BI47" s="89">
        <f ca="1">'2 год'!BI47</f>
        <v>26200</v>
      </c>
      <c r="BJ47" s="89">
        <f ca="1">'2 год'!BJ47</f>
        <v>54000</v>
      </c>
      <c r="BK47" s="89">
        <f ca="1">'2 год'!BK47</f>
        <v>0</v>
      </c>
      <c r="BL47" s="90">
        <v>340</v>
      </c>
      <c r="BM47" s="76"/>
    </row>
    <row r="48" spans="1:65" s="77" customFormat="1" ht="14.25" customHeight="1">
      <c r="A48" s="110"/>
      <c r="B48" s="111"/>
      <c r="C48" s="234" t="s">
        <v>172</v>
      </c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  <c r="AO48" s="234"/>
      <c r="AP48" s="234"/>
      <c r="AQ48" s="234"/>
      <c r="AR48" s="234"/>
      <c r="AS48" s="234"/>
      <c r="AT48" s="234"/>
      <c r="AU48" s="234"/>
      <c r="AV48" s="234"/>
      <c r="AW48" s="234"/>
      <c r="AX48" s="235"/>
      <c r="AY48" s="112">
        <v>270</v>
      </c>
      <c r="AZ48" s="53" t="s">
        <v>170</v>
      </c>
      <c r="BA48" s="54">
        <f t="shared" si="9"/>
        <v>12784</v>
      </c>
      <c r="BB48" s="55">
        <v>12784</v>
      </c>
      <c r="BC48" s="55"/>
      <c r="BD48" s="55"/>
      <c r="BE48" s="55">
        <f t="shared" si="8"/>
        <v>0</v>
      </c>
      <c r="BF48" s="55"/>
      <c r="BG48" s="113"/>
      <c r="BH48" s="114"/>
      <c r="BI48" s="114"/>
      <c r="BJ48" s="114"/>
      <c r="BK48" s="114"/>
      <c r="BL48" s="115">
        <v>353</v>
      </c>
      <c r="BM48" s="76"/>
    </row>
    <row r="49" spans="1:65" s="77" customFormat="1" ht="16.5" customHeight="1">
      <c r="A49" s="116"/>
      <c r="B49" s="244" t="s">
        <v>47</v>
      </c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5"/>
      <c r="AY49" s="117">
        <v>300</v>
      </c>
      <c r="AZ49" s="118" t="s">
        <v>48</v>
      </c>
      <c r="BA49" s="46">
        <f t="shared" ref="BA49:BF49" si="10">SUM(BA51:BA52)</f>
        <v>77317498.670000002</v>
      </c>
      <c r="BB49" s="46">
        <f t="shared" si="10"/>
        <v>75388049.670000002</v>
      </c>
      <c r="BC49" s="46">
        <f t="shared" si="10"/>
        <v>678100</v>
      </c>
      <c r="BD49" s="46">
        <f t="shared" si="10"/>
        <v>0</v>
      </c>
      <c r="BE49" s="46">
        <f t="shared" si="10"/>
        <v>1251349</v>
      </c>
      <c r="BF49" s="46">
        <f t="shared" si="10"/>
        <v>0</v>
      </c>
      <c r="BL49" s="75"/>
      <c r="BM49" s="76"/>
    </row>
    <row r="50" spans="1:65" s="77" customFormat="1" ht="12.75">
      <c r="A50" s="116"/>
      <c r="B50" s="234" t="s">
        <v>173</v>
      </c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4"/>
      <c r="AO50" s="234"/>
      <c r="AP50" s="234"/>
      <c r="AQ50" s="234"/>
      <c r="AR50" s="234"/>
      <c r="AS50" s="234"/>
      <c r="AT50" s="234"/>
      <c r="AU50" s="234"/>
      <c r="AV50" s="234"/>
      <c r="AW50" s="234"/>
      <c r="AX50" s="235"/>
      <c r="AY50" s="112"/>
      <c r="AZ50" s="53"/>
      <c r="BA50" s="54"/>
      <c r="BB50" s="55"/>
      <c r="BC50" s="55"/>
      <c r="BD50" s="55"/>
      <c r="BE50" s="55"/>
      <c r="BF50" s="55"/>
      <c r="BL50" s="75"/>
      <c r="BM50" s="76"/>
    </row>
    <row r="51" spans="1:65" s="77" customFormat="1" ht="12.75">
      <c r="A51" s="116"/>
      <c r="B51" s="234" t="s">
        <v>174</v>
      </c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5"/>
      <c r="AY51" s="112">
        <v>310</v>
      </c>
      <c r="AZ51" s="53"/>
      <c r="BA51" s="54">
        <f>SUM(BB51:BF51)</f>
        <v>0</v>
      </c>
      <c r="BB51" s="55">
        <f>BB57</f>
        <v>0</v>
      </c>
      <c r="BC51" s="55"/>
      <c r="BD51" s="55"/>
      <c r="BE51" s="55">
        <f>BE57</f>
        <v>0</v>
      </c>
      <c r="BF51" s="55"/>
      <c r="BL51" s="75"/>
      <c r="BM51" s="76"/>
    </row>
    <row r="52" spans="1:65" s="77" customFormat="1" ht="12.75">
      <c r="A52" s="116"/>
      <c r="B52" s="234" t="s">
        <v>175</v>
      </c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5"/>
      <c r="AY52" s="112">
        <v>320</v>
      </c>
      <c r="AZ52" s="53"/>
      <c r="BA52" s="54">
        <f>SUM(BB52:BF52)</f>
        <v>77317498.670000002</v>
      </c>
      <c r="BB52" s="55">
        <f>BB9</f>
        <v>75388049.670000002</v>
      </c>
      <c r="BC52" s="55">
        <f>BC9</f>
        <v>678100</v>
      </c>
      <c r="BD52" s="55">
        <f>BD9</f>
        <v>0</v>
      </c>
      <c r="BE52" s="55">
        <f>BE9</f>
        <v>1251349</v>
      </c>
      <c r="BF52" s="55">
        <f>BF9</f>
        <v>0</v>
      </c>
      <c r="BL52" s="75"/>
      <c r="BM52" s="76"/>
    </row>
    <row r="53" spans="1:65" s="77" customFormat="1" ht="16.5" customHeight="1">
      <c r="A53" s="70"/>
      <c r="B53" s="242" t="s">
        <v>176</v>
      </c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2"/>
      <c r="AT53" s="242"/>
      <c r="AU53" s="242"/>
      <c r="AV53" s="242"/>
      <c r="AW53" s="242"/>
      <c r="AX53" s="243"/>
      <c r="AY53" s="119">
        <v>400</v>
      </c>
      <c r="AZ53" s="118" t="s">
        <v>51</v>
      </c>
      <c r="BA53" s="120">
        <f t="shared" ref="BA53:BF53" si="11">BA55+BA56</f>
        <v>77317498.670000002</v>
      </c>
      <c r="BB53" s="120">
        <f t="shared" si="11"/>
        <v>75388049.670000002</v>
      </c>
      <c r="BC53" s="120">
        <f t="shared" si="11"/>
        <v>678100</v>
      </c>
      <c r="BD53" s="120">
        <f t="shared" si="11"/>
        <v>0</v>
      </c>
      <c r="BE53" s="120">
        <f t="shared" si="11"/>
        <v>1251349</v>
      </c>
      <c r="BF53" s="120">
        <f t="shared" si="11"/>
        <v>0</v>
      </c>
      <c r="BL53" s="75"/>
      <c r="BM53" s="76"/>
    </row>
    <row r="54" spans="1:65" s="77" customFormat="1" ht="14.25" customHeight="1">
      <c r="A54" s="70"/>
      <c r="B54" s="234" t="s">
        <v>173</v>
      </c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  <c r="AJ54" s="234"/>
      <c r="AK54" s="234"/>
      <c r="AL54" s="234"/>
      <c r="AM54" s="234"/>
      <c r="AN54" s="234"/>
      <c r="AO54" s="234"/>
      <c r="AP54" s="234"/>
      <c r="AQ54" s="234"/>
      <c r="AR54" s="234"/>
      <c r="AS54" s="234"/>
      <c r="AT54" s="234"/>
      <c r="AU54" s="234"/>
      <c r="AV54" s="234"/>
      <c r="AW54" s="234"/>
      <c r="AX54" s="235"/>
      <c r="AY54" s="52"/>
      <c r="AZ54" s="53"/>
      <c r="BA54" s="54"/>
      <c r="BB54" s="55"/>
      <c r="BC54" s="55"/>
      <c r="BD54" s="55"/>
      <c r="BE54" s="55"/>
      <c r="BF54" s="55"/>
      <c r="BL54" s="75"/>
      <c r="BM54" s="76"/>
    </row>
    <row r="55" spans="1:65" s="77" customFormat="1" ht="12.75">
      <c r="A55" s="70"/>
      <c r="B55" s="234" t="s">
        <v>177</v>
      </c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5"/>
      <c r="AY55" s="52">
        <v>410</v>
      </c>
      <c r="AZ55" s="53"/>
      <c r="BA55" s="54">
        <f>SUM(BB55:BF55)</f>
        <v>0</v>
      </c>
      <c r="BB55" s="55">
        <f>BB57</f>
        <v>0</v>
      </c>
      <c r="BC55" s="55"/>
      <c r="BD55" s="55"/>
      <c r="BE55" s="55">
        <f>BE57</f>
        <v>0</v>
      </c>
      <c r="BF55" s="55"/>
      <c r="BL55" s="75"/>
      <c r="BM55" s="76"/>
    </row>
    <row r="56" spans="1:65" s="77" customFormat="1" ht="12.75">
      <c r="A56" s="70"/>
      <c r="B56" s="234" t="s">
        <v>178</v>
      </c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5"/>
      <c r="AY56" s="52">
        <v>420</v>
      </c>
      <c r="AZ56" s="53"/>
      <c r="BA56" s="54">
        <f>SUM(BB56:BF56)</f>
        <v>77317498.670000002</v>
      </c>
      <c r="BB56" s="55">
        <f>BB9</f>
        <v>75388049.670000002</v>
      </c>
      <c r="BC56" s="55">
        <f>BC9</f>
        <v>678100</v>
      </c>
      <c r="BD56" s="55">
        <f>BD9</f>
        <v>0</v>
      </c>
      <c r="BE56" s="55">
        <f>BE9</f>
        <v>1251349</v>
      </c>
      <c r="BF56" s="55">
        <f>BF9</f>
        <v>0</v>
      </c>
      <c r="BL56" s="75"/>
      <c r="BM56" s="76"/>
    </row>
    <row r="57" spans="1:65" s="77" customFormat="1" ht="14.25" customHeight="1">
      <c r="A57" s="79"/>
      <c r="B57" s="241" t="s">
        <v>49</v>
      </c>
      <c r="C57" s="242" t="s">
        <v>34</v>
      </c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2"/>
      <c r="AS57" s="242"/>
      <c r="AT57" s="242"/>
      <c r="AU57" s="242"/>
      <c r="AV57" s="242"/>
      <c r="AW57" s="242"/>
      <c r="AX57" s="243"/>
      <c r="AY57" s="119" t="s">
        <v>48</v>
      </c>
      <c r="AZ57" s="118"/>
      <c r="BA57" s="46">
        <f>SUM(BB57:BF57)</f>
        <v>0</v>
      </c>
      <c r="BB57" s="121"/>
      <c r="BC57" s="122"/>
      <c r="BD57" s="122"/>
      <c r="BE57" s="121"/>
      <c r="BF57" s="122"/>
      <c r="BL57" s="75"/>
      <c r="BM57" s="76"/>
    </row>
    <row r="58" spans="1:65" s="77" customFormat="1" ht="15" customHeight="1">
      <c r="A58" s="79"/>
      <c r="B58" s="241" t="s">
        <v>50</v>
      </c>
      <c r="C58" s="242" t="s">
        <v>34</v>
      </c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2"/>
      <c r="AK58" s="242"/>
      <c r="AL58" s="242"/>
      <c r="AM58" s="242"/>
      <c r="AN58" s="242"/>
      <c r="AO58" s="242"/>
      <c r="AP58" s="242"/>
      <c r="AQ58" s="242"/>
      <c r="AR58" s="242"/>
      <c r="AS58" s="242"/>
      <c r="AT58" s="242"/>
      <c r="AU58" s="242"/>
      <c r="AV58" s="242"/>
      <c r="AW58" s="242"/>
      <c r="AX58" s="243"/>
      <c r="AY58" s="119" t="s">
        <v>51</v>
      </c>
      <c r="AZ58" s="118"/>
      <c r="BA58" s="46">
        <f>SUM(BB58:BF58)</f>
        <v>0</v>
      </c>
      <c r="BB58" s="123"/>
      <c r="BC58" s="123"/>
      <c r="BD58" s="123"/>
      <c r="BE58" s="123"/>
      <c r="BF58" s="123"/>
      <c r="BL58" s="75"/>
      <c r="BM58" s="76"/>
    </row>
  </sheetData>
  <mergeCells count="62">
    <mergeCell ref="C48:AX48"/>
    <mergeCell ref="B46:AX46"/>
    <mergeCell ref="C44:AX44"/>
    <mergeCell ref="C45:AX45"/>
    <mergeCell ref="C47:AX47"/>
    <mergeCell ref="B58:AX58"/>
    <mergeCell ref="B53:AX53"/>
    <mergeCell ref="B54:AX54"/>
    <mergeCell ref="B49:AX49"/>
    <mergeCell ref="B50:AX50"/>
    <mergeCell ref="B51:AX51"/>
    <mergeCell ref="B52:AX52"/>
    <mergeCell ref="B55:AX55"/>
    <mergeCell ref="B56:AX56"/>
    <mergeCell ref="B57:AX57"/>
    <mergeCell ref="C34:AX34"/>
    <mergeCell ref="C42:AX42"/>
    <mergeCell ref="C43:AX43"/>
    <mergeCell ref="C35:AX35"/>
    <mergeCell ref="C37:AX37"/>
    <mergeCell ref="C38:AX38"/>
    <mergeCell ref="C39:AX39"/>
    <mergeCell ref="C36:AX36"/>
    <mergeCell ref="C40:AX40"/>
    <mergeCell ref="C41:AX41"/>
    <mergeCell ref="C29:AX29"/>
    <mergeCell ref="C17:AX17"/>
    <mergeCell ref="B19:AX19"/>
    <mergeCell ref="B30:AX30"/>
    <mergeCell ref="C31:AX31"/>
    <mergeCell ref="C24:AX24"/>
    <mergeCell ref="C23:AX23"/>
    <mergeCell ref="B11:AX11"/>
    <mergeCell ref="B18:AX18"/>
    <mergeCell ref="B20:AX20"/>
    <mergeCell ref="C21:AX21"/>
    <mergeCell ref="C22:AX22"/>
    <mergeCell ref="C32:AX32"/>
    <mergeCell ref="C25:AX25"/>
    <mergeCell ref="C26:AX26"/>
    <mergeCell ref="C27:AX27"/>
    <mergeCell ref="C28:AX28"/>
    <mergeCell ref="BD6:BD7"/>
    <mergeCell ref="C13:AX13"/>
    <mergeCell ref="C14:AX14"/>
    <mergeCell ref="C15:AX15"/>
    <mergeCell ref="C16:AX16"/>
    <mergeCell ref="C33:AX33"/>
    <mergeCell ref="A8:AX8"/>
    <mergeCell ref="B9:AX9"/>
    <mergeCell ref="C12:AX12"/>
    <mergeCell ref="B10:AX10"/>
    <mergeCell ref="BE6:BF6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</mergeCells>
  <phoneticPr fontId="0" type="noConversion"/>
  <pageMargins left="0.55118110236220474" right="0.15748031496062992" top="1.1811023622047245" bottom="0.31496062992125984" header="0.31496062992125984" footer="0.31496062992125984"/>
  <pageSetup paperSize="9" fitToHeight="27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0"/>
  <sheetViews>
    <sheetView topLeftCell="A7" workbookViewId="0">
      <selection activeCell="BA12" sqref="BA12"/>
    </sheetView>
  </sheetViews>
  <sheetFormatPr defaultRowHeight="10.15" customHeight="1"/>
  <cols>
    <col min="1" max="50" width="0.42578125" style="34" customWidth="1"/>
    <col min="51" max="52" width="7.28515625" style="34" customWidth="1"/>
    <col min="53" max="53" width="10" style="34" customWidth="1"/>
    <col min="54" max="54" width="9.7109375" style="34" customWidth="1"/>
    <col min="55" max="55" width="10.140625" style="34" customWidth="1"/>
    <col min="56" max="56" width="9.7109375" style="34" customWidth="1"/>
    <col min="57" max="57" width="9.85546875" style="34" customWidth="1"/>
    <col min="58" max="58" width="10.140625" style="34" customWidth="1"/>
    <col min="59" max="60" width="9" style="34" customWidth="1"/>
    <col min="61" max="61" width="8.85546875" style="34" customWidth="1"/>
    <col min="62" max="16384" width="9.140625" style="34"/>
  </cols>
  <sheetData>
    <row r="1" spans="1:61" ht="10.15" customHeight="1">
      <c r="BI1" s="124"/>
    </row>
    <row r="2" spans="1:61" ht="16.5" customHeight="1">
      <c r="A2" s="248" t="s">
        <v>182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</row>
    <row r="3" spans="1:61" ht="12.75"/>
    <row r="4" spans="1:61" ht="13.5" customHeight="1">
      <c r="A4" s="249" t="s">
        <v>16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1"/>
      <c r="AY4" s="228" t="s">
        <v>25</v>
      </c>
      <c r="AZ4" s="228" t="s">
        <v>52</v>
      </c>
      <c r="BA4" s="217" t="s">
        <v>53</v>
      </c>
      <c r="BB4" s="217"/>
      <c r="BC4" s="217"/>
      <c r="BD4" s="217"/>
      <c r="BE4" s="217"/>
      <c r="BF4" s="217"/>
      <c r="BG4" s="217"/>
      <c r="BH4" s="217"/>
      <c r="BI4" s="217"/>
    </row>
    <row r="5" spans="1:61" ht="10.15" customHeight="1">
      <c r="A5" s="249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1"/>
      <c r="AY5" s="229"/>
      <c r="AZ5" s="229"/>
      <c r="BA5" s="217" t="s">
        <v>54</v>
      </c>
      <c r="BB5" s="217"/>
      <c r="BC5" s="217"/>
      <c r="BD5" s="217" t="s">
        <v>28</v>
      </c>
      <c r="BE5" s="217"/>
      <c r="BF5" s="217"/>
      <c r="BG5" s="217"/>
      <c r="BH5" s="217"/>
      <c r="BI5" s="217"/>
    </row>
    <row r="6" spans="1:61" ht="69.75" customHeight="1">
      <c r="A6" s="249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1"/>
      <c r="AY6" s="229"/>
      <c r="AZ6" s="229"/>
      <c r="BA6" s="217"/>
      <c r="BB6" s="217"/>
      <c r="BC6" s="217"/>
      <c r="BD6" s="217" t="s">
        <v>55</v>
      </c>
      <c r="BE6" s="217"/>
      <c r="BF6" s="217"/>
      <c r="BG6" s="217" t="s">
        <v>56</v>
      </c>
      <c r="BH6" s="217"/>
      <c r="BI6" s="217"/>
    </row>
    <row r="7" spans="1:61" ht="47.25" customHeight="1">
      <c r="A7" s="249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1"/>
      <c r="AY7" s="230"/>
      <c r="AZ7" s="230"/>
      <c r="BA7" s="40" t="s">
        <v>183</v>
      </c>
      <c r="BB7" s="40" t="s">
        <v>184</v>
      </c>
      <c r="BC7" s="40" t="s">
        <v>185</v>
      </c>
      <c r="BD7" s="40" t="s">
        <v>183</v>
      </c>
      <c r="BE7" s="40" t="s">
        <v>184</v>
      </c>
      <c r="BF7" s="40" t="s">
        <v>185</v>
      </c>
      <c r="BG7" s="40" t="s">
        <v>183</v>
      </c>
      <c r="BH7" s="40" t="s">
        <v>184</v>
      </c>
      <c r="BI7" s="40" t="s">
        <v>185</v>
      </c>
    </row>
    <row r="8" spans="1:61" ht="13.5" customHeight="1">
      <c r="A8" s="249">
        <v>1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1"/>
      <c r="AY8" s="125">
        <v>2</v>
      </c>
      <c r="AZ8" s="40">
        <v>3</v>
      </c>
      <c r="BA8" s="40">
        <v>4</v>
      </c>
      <c r="BB8" s="40">
        <v>5</v>
      </c>
      <c r="BC8" s="40">
        <v>6</v>
      </c>
      <c r="BD8" s="40">
        <v>7</v>
      </c>
      <c r="BE8" s="40">
        <v>8</v>
      </c>
      <c r="BF8" s="40">
        <v>9</v>
      </c>
      <c r="BG8" s="40">
        <v>10</v>
      </c>
      <c r="BH8" s="40">
        <v>11</v>
      </c>
      <c r="BI8" s="40">
        <v>12</v>
      </c>
    </row>
    <row r="9" spans="1:61" ht="39" customHeight="1">
      <c r="A9" s="258" t="s">
        <v>186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60"/>
      <c r="AY9" s="126" t="s">
        <v>187</v>
      </c>
      <c r="AZ9" s="40"/>
      <c r="BA9" s="127">
        <f>BA10+BA11</f>
        <v>16535398</v>
      </c>
      <c r="BB9" s="127">
        <f t="shared" ref="BB9:BI9" si="0">BB10+BB11</f>
        <v>16535398</v>
      </c>
      <c r="BC9" s="127">
        <f t="shared" si="0"/>
        <v>16535398</v>
      </c>
      <c r="BD9" s="127">
        <f t="shared" si="0"/>
        <v>16535398</v>
      </c>
      <c r="BE9" s="127">
        <f t="shared" si="0"/>
        <v>16535398</v>
      </c>
      <c r="BF9" s="127">
        <f t="shared" si="0"/>
        <v>16535398</v>
      </c>
      <c r="BG9" s="127">
        <f t="shared" si="0"/>
        <v>0</v>
      </c>
      <c r="BH9" s="127">
        <f t="shared" si="0"/>
        <v>0</v>
      </c>
      <c r="BI9" s="127">
        <f t="shared" si="0"/>
        <v>0</v>
      </c>
    </row>
    <row r="10" spans="1:61" ht="50.25" customHeight="1">
      <c r="A10" s="258" t="s">
        <v>188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60"/>
      <c r="AY10" s="126" t="s">
        <v>189</v>
      </c>
      <c r="AZ10" s="40"/>
      <c r="BA10" s="128">
        <v>6042453.7300000004</v>
      </c>
      <c r="BB10" s="127">
        <f>BA10</f>
        <v>6042453.7300000004</v>
      </c>
      <c r="BC10" s="127">
        <f t="shared" ref="BC10:BF11" si="1">BB10</f>
        <v>6042453.7300000004</v>
      </c>
      <c r="BD10" s="127">
        <f t="shared" si="1"/>
        <v>6042453.7300000004</v>
      </c>
      <c r="BE10" s="127">
        <f t="shared" si="1"/>
        <v>6042453.7300000004</v>
      </c>
      <c r="BF10" s="127">
        <f t="shared" si="1"/>
        <v>6042453.7300000004</v>
      </c>
      <c r="BG10" s="40"/>
      <c r="BH10" s="40"/>
      <c r="BI10" s="40"/>
    </row>
    <row r="11" spans="1:61" ht="27" customHeight="1">
      <c r="A11" s="258" t="s">
        <v>190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60"/>
      <c r="AY11" s="126" t="s">
        <v>191</v>
      </c>
      <c r="AZ11" s="40">
        <v>2019</v>
      </c>
      <c r="BA11" s="128">
        <v>10492944.27</v>
      </c>
      <c r="BB11" s="127">
        <f>BA11</f>
        <v>10492944.27</v>
      </c>
      <c r="BC11" s="127">
        <f t="shared" si="1"/>
        <v>10492944.27</v>
      </c>
      <c r="BD11" s="127">
        <f t="shared" si="1"/>
        <v>10492944.27</v>
      </c>
      <c r="BE11" s="127">
        <f t="shared" si="1"/>
        <v>10492944.27</v>
      </c>
      <c r="BF11" s="127">
        <f t="shared" si="1"/>
        <v>10492944.27</v>
      </c>
      <c r="BG11" s="40"/>
      <c r="BH11" s="40"/>
      <c r="BI11" s="40"/>
    </row>
    <row r="12" spans="1:61" ht="12.75"/>
    <row r="13" spans="1:61" ht="12.75">
      <c r="A13" s="247" t="s">
        <v>192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</row>
    <row r="14" spans="1:61" ht="12.75">
      <c r="A14" s="247" t="s">
        <v>193</v>
      </c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  <c r="BB14" s="247"/>
      <c r="BC14" s="247"/>
      <c r="BD14" s="247"/>
      <c r="BE14" s="247"/>
      <c r="BF14" s="247"/>
      <c r="BG14" s="247"/>
      <c r="BH14" s="247"/>
      <c r="BI14" s="247"/>
    </row>
    <row r="15" spans="1:61" ht="36.75" customHeight="1">
      <c r="A15" s="261" t="s">
        <v>194</v>
      </c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1"/>
      <c r="BC15" s="261"/>
      <c r="BD15" s="261"/>
      <c r="BE15" s="261"/>
      <c r="BF15" s="261"/>
      <c r="BG15" s="261"/>
      <c r="BH15" s="261"/>
      <c r="BI15" s="261"/>
    </row>
    <row r="16" spans="1:61" ht="16.5" customHeight="1">
      <c r="A16" s="246" t="s">
        <v>195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  <c r="BG16" s="246"/>
      <c r="BH16" s="246"/>
      <c r="BI16" s="246"/>
    </row>
    <row r="17" spans="1:61" ht="12.75"/>
    <row r="18" spans="1:61" ht="57" customHeight="1">
      <c r="A18" s="252" t="s">
        <v>16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4"/>
      <c r="BD18" s="255" t="s">
        <v>26</v>
      </c>
      <c r="BE18" s="256"/>
      <c r="BF18" s="257" t="s">
        <v>196</v>
      </c>
      <c r="BG18" s="257"/>
      <c r="BH18" s="257" t="s">
        <v>197</v>
      </c>
      <c r="BI18" s="257"/>
    </row>
    <row r="19" spans="1:61" ht="12.75">
      <c r="A19" s="262">
        <v>1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2"/>
      <c r="AX19" s="262"/>
      <c r="AY19" s="262"/>
      <c r="AZ19" s="262"/>
      <c r="BA19" s="262"/>
      <c r="BB19" s="262"/>
      <c r="BC19" s="262"/>
      <c r="BD19" s="262">
        <v>2</v>
      </c>
      <c r="BE19" s="262"/>
      <c r="BF19" s="262">
        <v>3</v>
      </c>
      <c r="BG19" s="262"/>
      <c r="BH19" s="262">
        <v>4</v>
      </c>
      <c r="BI19" s="262"/>
    </row>
    <row r="20" spans="1:61" ht="12.75" customHeight="1">
      <c r="A20" s="263" t="s">
        <v>198</v>
      </c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4" t="s">
        <v>199</v>
      </c>
      <c r="BE20" s="264"/>
      <c r="BF20" s="264"/>
      <c r="BG20" s="264"/>
      <c r="BH20" s="264"/>
      <c r="BI20" s="264"/>
    </row>
    <row r="21" spans="1:61" ht="12.75">
      <c r="A21" s="263" t="s">
        <v>200</v>
      </c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4" t="s">
        <v>199</v>
      </c>
      <c r="BE21" s="264"/>
      <c r="BF21" s="264"/>
      <c r="BG21" s="264"/>
      <c r="BH21" s="264"/>
      <c r="BI21" s="264"/>
    </row>
    <row r="22" spans="1:61" ht="12.75">
      <c r="A22" s="263" t="s">
        <v>28</v>
      </c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4" t="s">
        <v>199</v>
      </c>
      <c r="BE22" s="264"/>
      <c r="BF22" s="264" t="s">
        <v>199</v>
      </c>
      <c r="BG22" s="264"/>
      <c r="BH22" s="264" t="s">
        <v>199</v>
      </c>
      <c r="BI22" s="264"/>
    </row>
    <row r="23" spans="1:61" ht="12.75">
      <c r="A23" s="263"/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3"/>
      <c r="BB23" s="263"/>
      <c r="BC23" s="263"/>
      <c r="BD23" s="264"/>
      <c r="BE23" s="264"/>
      <c r="BF23" s="264"/>
      <c r="BG23" s="264"/>
      <c r="BH23" s="264"/>
      <c r="BI23" s="264"/>
    </row>
    <row r="24" spans="1:61" ht="12.75">
      <c r="A24" s="263" t="s">
        <v>201</v>
      </c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263"/>
      <c r="AW24" s="263"/>
      <c r="AX24" s="263"/>
      <c r="AY24" s="263"/>
      <c r="AZ24" s="263"/>
      <c r="BA24" s="263"/>
      <c r="BB24" s="263"/>
      <c r="BC24" s="263"/>
      <c r="BD24" s="264"/>
      <c r="BE24" s="264"/>
      <c r="BF24" s="264"/>
      <c r="BG24" s="264"/>
      <c r="BH24" s="264"/>
      <c r="BI24" s="264"/>
    </row>
    <row r="25" spans="1:61" ht="12.75">
      <c r="A25" s="263" t="s">
        <v>28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3"/>
      <c r="AM25" s="263"/>
      <c r="AN25" s="263"/>
      <c r="AO25" s="263"/>
      <c r="AP25" s="263"/>
      <c r="AQ25" s="263"/>
      <c r="AR25" s="263"/>
      <c r="AS25" s="263"/>
      <c r="AT25" s="263"/>
      <c r="AU25" s="263"/>
      <c r="AV25" s="263"/>
      <c r="AW25" s="263"/>
      <c r="AX25" s="263"/>
      <c r="AY25" s="263"/>
      <c r="AZ25" s="263"/>
      <c r="BA25" s="263"/>
      <c r="BB25" s="263"/>
      <c r="BC25" s="263"/>
      <c r="BD25" s="264" t="s">
        <v>199</v>
      </c>
      <c r="BE25" s="264"/>
      <c r="BF25" s="264" t="s">
        <v>199</v>
      </c>
      <c r="BG25" s="264"/>
      <c r="BH25" s="264" t="s">
        <v>199</v>
      </c>
      <c r="BI25" s="264"/>
    </row>
    <row r="26" spans="1:61" ht="12.75">
      <c r="A26" s="263"/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63"/>
      <c r="BB26" s="263"/>
      <c r="BC26" s="263"/>
      <c r="BD26" s="264"/>
      <c r="BE26" s="264"/>
      <c r="BF26" s="264"/>
      <c r="BG26" s="264"/>
      <c r="BH26" s="264"/>
      <c r="BI26" s="264"/>
    </row>
    <row r="27" spans="1:61" ht="12.75">
      <c r="A27" s="263" t="s">
        <v>202</v>
      </c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3"/>
      <c r="AM27" s="263"/>
      <c r="AN27" s="263"/>
      <c r="AO27" s="263"/>
      <c r="AP27" s="263"/>
      <c r="AQ27" s="263"/>
      <c r="AR27" s="263"/>
      <c r="AS27" s="263"/>
      <c r="AT27" s="263"/>
      <c r="AU27" s="263"/>
      <c r="AV27" s="263"/>
      <c r="AW27" s="263"/>
      <c r="AX27" s="263"/>
      <c r="AY27" s="263"/>
      <c r="AZ27" s="263"/>
      <c r="BA27" s="263"/>
      <c r="BB27" s="263"/>
      <c r="BC27" s="263"/>
      <c r="BD27" s="264" t="s">
        <v>199</v>
      </c>
      <c r="BE27" s="264"/>
      <c r="BF27" s="264"/>
      <c r="BG27" s="264"/>
      <c r="BH27" s="264"/>
      <c r="BI27" s="264"/>
    </row>
    <row r="28" spans="1:61" ht="12.75">
      <c r="A28" s="263" t="s">
        <v>28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63"/>
      <c r="AQ28" s="263"/>
      <c r="AR28" s="263"/>
      <c r="AS28" s="263"/>
      <c r="AT28" s="263"/>
      <c r="AU28" s="263"/>
      <c r="AV28" s="263"/>
      <c r="AW28" s="263"/>
      <c r="AX28" s="263"/>
      <c r="AY28" s="263"/>
      <c r="AZ28" s="263"/>
      <c r="BA28" s="263"/>
      <c r="BB28" s="263"/>
      <c r="BC28" s="263"/>
      <c r="BD28" s="264" t="s">
        <v>199</v>
      </c>
      <c r="BE28" s="264"/>
      <c r="BF28" s="264" t="s">
        <v>199</v>
      </c>
      <c r="BG28" s="264"/>
      <c r="BH28" s="264" t="s">
        <v>199</v>
      </c>
      <c r="BI28" s="264"/>
    </row>
    <row r="29" spans="1:61" ht="12.75">
      <c r="A29" s="263"/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263"/>
      <c r="AV29" s="263"/>
      <c r="AW29" s="263"/>
      <c r="AX29" s="263"/>
      <c r="AY29" s="263"/>
      <c r="AZ29" s="263"/>
      <c r="BA29" s="263"/>
      <c r="BB29" s="263"/>
      <c r="BC29" s="263"/>
      <c r="BD29" s="264"/>
      <c r="BE29" s="264"/>
      <c r="BF29" s="264"/>
      <c r="BG29" s="264"/>
      <c r="BH29" s="264"/>
      <c r="BI29" s="264"/>
    </row>
    <row r="30" spans="1:61" ht="14.25" customHeight="1">
      <c r="A30" s="263" t="s">
        <v>203</v>
      </c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/>
      <c r="AW30" s="263"/>
      <c r="AX30" s="263"/>
      <c r="AY30" s="263"/>
      <c r="AZ30" s="263"/>
      <c r="BA30" s="263"/>
      <c r="BB30" s="263"/>
      <c r="BC30" s="263"/>
      <c r="BD30" s="264" t="s">
        <v>199</v>
      </c>
      <c r="BE30" s="264"/>
      <c r="BF30" s="264"/>
      <c r="BG30" s="264"/>
      <c r="BH30" s="264"/>
      <c r="BI30" s="264"/>
    </row>
    <row r="31" spans="1:61" ht="12.75"/>
    <row r="32" spans="1:61" ht="24" customHeight="1">
      <c r="A32" s="265" t="s">
        <v>204</v>
      </c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AV32" s="265"/>
      <c r="AW32" s="265"/>
      <c r="AX32" s="265"/>
      <c r="AY32" s="265"/>
      <c r="AZ32" s="265"/>
      <c r="BA32" s="265"/>
      <c r="BB32" s="265"/>
      <c r="BC32" s="265"/>
    </row>
    <row r="33" spans="1:55" ht="12.75">
      <c r="A33" s="265" t="s">
        <v>205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5"/>
      <c r="AM33" s="265"/>
      <c r="AN33" s="265"/>
      <c r="AO33" s="265"/>
      <c r="AP33" s="265"/>
      <c r="AQ33" s="265"/>
      <c r="AR33" s="265"/>
      <c r="AS33" s="265"/>
      <c r="AT33" s="265"/>
      <c r="AU33" s="265"/>
      <c r="AV33" s="265"/>
      <c r="AW33" s="265"/>
      <c r="AX33" s="265"/>
      <c r="AY33" s="265"/>
      <c r="AZ33" s="265"/>
      <c r="BA33" s="265"/>
      <c r="BB33" s="265"/>
      <c r="BC33" s="265"/>
    </row>
    <row r="34" spans="1:55" ht="12.75">
      <c r="A34" s="266" t="s">
        <v>57</v>
      </c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6"/>
      <c r="AT34" s="266"/>
      <c r="AU34" s="266"/>
      <c r="AV34" s="266"/>
      <c r="AW34" s="266"/>
      <c r="AX34" s="266"/>
      <c r="AY34" s="266"/>
      <c r="AZ34" s="266"/>
      <c r="BA34" s="266"/>
      <c r="BB34" s="266"/>
      <c r="BC34" s="266"/>
    </row>
    <row r="35" spans="1:55" ht="24.75" customHeight="1">
      <c r="A35" s="249" t="s">
        <v>16</v>
      </c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0"/>
      <c r="AS35" s="250"/>
      <c r="AT35" s="250"/>
      <c r="AU35" s="250"/>
      <c r="AV35" s="250"/>
      <c r="AW35" s="250"/>
      <c r="AX35" s="250"/>
      <c r="AY35" s="251"/>
      <c r="AZ35" s="48" t="s">
        <v>25</v>
      </c>
      <c r="BA35" s="267" t="s">
        <v>58</v>
      </c>
      <c r="BB35" s="268"/>
      <c r="BC35" s="269"/>
    </row>
    <row r="36" spans="1:55" ht="10.7" customHeight="1">
      <c r="A36" s="249">
        <v>1</v>
      </c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1"/>
      <c r="AZ36" s="125">
        <v>2</v>
      </c>
      <c r="BA36" s="249">
        <v>3</v>
      </c>
      <c r="BB36" s="250"/>
      <c r="BC36" s="251"/>
    </row>
    <row r="37" spans="1:55" ht="14.25" customHeight="1">
      <c r="A37" s="270" t="s">
        <v>49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2"/>
      <c r="AZ37" s="125" t="s">
        <v>61</v>
      </c>
      <c r="BA37" s="276">
        <v>4621.22</v>
      </c>
      <c r="BB37" s="277"/>
      <c r="BC37" s="278"/>
    </row>
    <row r="38" spans="1:55" ht="14.25" customHeight="1">
      <c r="A38" s="270" t="s">
        <v>50</v>
      </c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2"/>
      <c r="AZ38" s="125" t="s">
        <v>62</v>
      </c>
      <c r="BA38" s="273"/>
      <c r="BB38" s="274"/>
      <c r="BC38" s="275"/>
    </row>
    <row r="39" spans="1:55" ht="14.25" customHeight="1">
      <c r="A39" s="270" t="s">
        <v>59</v>
      </c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2"/>
      <c r="AZ39" s="125" t="s">
        <v>63</v>
      </c>
      <c r="BA39" s="273"/>
      <c r="BB39" s="274"/>
      <c r="BC39" s="275"/>
    </row>
    <row r="40" spans="1:55" ht="14.25" customHeight="1">
      <c r="A40" s="270" t="s">
        <v>60</v>
      </c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71"/>
      <c r="AM40" s="271"/>
      <c r="AN40" s="271"/>
      <c r="AO40" s="271"/>
      <c r="AP40" s="271"/>
      <c r="AQ40" s="271"/>
      <c r="AR40" s="271"/>
      <c r="AS40" s="271"/>
      <c r="AT40" s="271"/>
      <c r="AU40" s="271"/>
      <c r="AV40" s="271"/>
      <c r="AW40" s="271"/>
      <c r="AX40" s="271"/>
      <c r="AY40" s="272"/>
      <c r="AZ40" s="125" t="s">
        <v>64</v>
      </c>
      <c r="BA40" s="273"/>
      <c r="BB40" s="274"/>
      <c r="BC40" s="275"/>
    </row>
    <row r="41" spans="1:55" ht="12.75"/>
    <row r="42" spans="1:55" ht="12.75">
      <c r="A42" s="265" t="s">
        <v>206</v>
      </c>
      <c r="B42" s="265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  <c r="AD42" s="265"/>
      <c r="AE42" s="265"/>
      <c r="AF42" s="265"/>
      <c r="AG42" s="265"/>
      <c r="AH42" s="265"/>
      <c r="AI42" s="265"/>
      <c r="AJ42" s="265"/>
      <c r="AK42" s="265"/>
      <c r="AL42" s="265"/>
      <c r="AM42" s="265"/>
      <c r="AN42" s="265"/>
      <c r="AO42" s="265"/>
      <c r="AP42" s="265"/>
      <c r="AQ42" s="265"/>
      <c r="AR42" s="265"/>
      <c r="AS42" s="265"/>
      <c r="AT42" s="265"/>
      <c r="AU42" s="265"/>
      <c r="AV42" s="265"/>
      <c r="AW42" s="265"/>
      <c r="AX42" s="265"/>
      <c r="AY42" s="265"/>
      <c r="AZ42" s="265"/>
      <c r="BA42" s="265"/>
      <c r="BB42" s="265"/>
      <c r="BC42" s="265"/>
    </row>
    <row r="43" spans="1:55" ht="12.75">
      <c r="A43" s="283"/>
      <c r="B43" s="283"/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BA43" s="283"/>
      <c r="BB43" s="283"/>
      <c r="BC43" s="283"/>
    </row>
    <row r="44" spans="1:55" ht="27" customHeight="1">
      <c r="A44" s="249" t="s">
        <v>16</v>
      </c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0"/>
      <c r="AM44" s="250"/>
      <c r="AN44" s="250"/>
      <c r="AO44" s="250"/>
      <c r="AP44" s="250"/>
      <c r="AQ44" s="250"/>
      <c r="AR44" s="250"/>
      <c r="AS44" s="250"/>
      <c r="AT44" s="250"/>
      <c r="AU44" s="250"/>
      <c r="AV44" s="250"/>
      <c r="AW44" s="250"/>
      <c r="AX44" s="250"/>
      <c r="AY44" s="251"/>
      <c r="AZ44" s="48" t="s">
        <v>25</v>
      </c>
      <c r="BA44" s="267" t="s">
        <v>58</v>
      </c>
      <c r="BB44" s="268"/>
      <c r="BC44" s="269"/>
    </row>
    <row r="45" spans="1:55" ht="10.7" customHeight="1">
      <c r="A45" s="249">
        <v>1</v>
      </c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0"/>
      <c r="AY45" s="251"/>
      <c r="AZ45" s="125">
        <v>2</v>
      </c>
      <c r="BA45" s="249">
        <v>3</v>
      </c>
      <c r="BB45" s="250"/>
      <c r="BC45" s="251"/>
    </row>
    <row r="46" spans="1:55" ht="21.6" customHeight="1">
      <c r="A46" s="258" t="s">
        <v>65</v>
      </c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59"/>
      <c r="AU46" s="259"/>
      <c r="AV46" s="259"/>
      <c r="AW46" s="259"/>
      <c r="AX46" s="259"/>
      <c r="AY46" s="260"/>
      <c r="AZ46" s="129" t="s">
        <v>61</v>
      </c>
      <c r="BA46" s="280">
        <v>291408</v>
      </c>
      <c r="BB46" s="281"/>
      <c r="BC46" s="282"/>
    </row>
    <row r="47" spans="1:55" ht="63" customHeight="1">
      <c r="A47" s="258" t="s">
        <v>207</v>
      </c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59"/>
      <c r="AU47" s="259"/>
      <c r="AV47" s="259"/>
      <c r="AW47" s="259"/>
      <c r="AX47" s="259"/>
      <c r="AY47" s="260"/>
      <c r="AZ47" s="129" t="s">
        <v>62</v>
      </c>
      <c r="BA47" s="279"/>
      <c r="BB47" s="274"/>
      <c r="BC47" s="275"/>
    </row>
    <row r="48" spans="1:55" ht="29.25" customHeight="1">
      <c r="A48" s="258" t="s">
        <v>208</v>
      </c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60"/>
      <c r="AZ48" s="129" t="s">
        <v>63</v>
      </c>
      <c r="BA48" s="279"/>
      <c r="BB48" s="274"/>
      <c r="BC48" s="275"/>
    </row>
    <row r="49" spans="1:60" ht="15.75" customHeight="1"/>
    <row r="50" spans="1:60" ht="18" customHeight="1">
      <c r="A50" s="130" t="s">
        <v>209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BC50" s="284"/>
      <c r="BD50" s="284"/>
      <c r="BF50" s="284" t="s">
        <v>212</v>
      </c>
      <c r="BG50" s="284"/>
      <c r="BH50" s="284"/>
    </row>
    <row r="51" spans="1:60" ht="13.5" customHeight="1">
      <c r="A51" s="285"/>
      <c r="B51" s="285"/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5"/>
      <c r="AF51" s="285"/>
      <c r="AG51" s="285"/>
      <c r="AH51" s="285"/>
      <c r="AI51" s="285"/>
      <c r="AJ51" s="285"/>
      <c r="AK51" s="285"/>
      <c r="AL51" s="285"/>
      <c r="AM51" s="285"/>
      <c r="AN51" s="285"/>
      <c r="AO51" s="285"/>
      <c r="AP51" s="285"/>
      <c r="AQ51" s="285"/>
      <c r="AR51" s="285"/>
      <c r="AS51" s="285"/>
      <c r="AT51" s="285"/>
      <c r="AU51" s="285"/>
      <c r="AV51" s="285"/>
      <c r="AW51" s="285"/>
      <c r="AX51" s="285"/>
      <c r="AY51" s="285"/>
      <c r="BC51" s="286" t="s">
        <v>2</v>
      </c>
      <c r="BD51" s="286"/>
      <c r="BF51" s="287" t="s">
        <v>3</v>
      </c>
      <c r="BG51" s="287"/>
      <c r="BH51" s="287"/>
    </row>
    <row r="52" spans="1:60" ht="10.15" customHeight="1">
      <c r="A52" s="285"/>
      <c r="B52" s="285"/>
      <c r="C52" s="285"/>
      <c r="D52" s="285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  <c r="AG52" s="285"/>
      <c r="AH52" s="285"/>
      <c r="AI52" s="285"/>
      <c r="AJ52" s="285"/>
      <c r="AK52" s="285"/>
      <c r="AL52" s="285"/>
      <c r="AM52" s="285"/>
      <c r="AN52" s="285"/>
      <c r="AO52" s="285"/>
      <c r="AP52" s="285"/>
      <c r="AQ52" s="285"/>
      <c r="AR52" s="285"/>
      <c r="AS52" s="285"/>
      <c r="AT52" s="285"/>
      <c r="AU52" s="285"/>
      <c r="AV52" s="285"/>
      <c r="AW52" s="285"/>
      <c r="AX52" s="285"/>
      <c r="AY52" s="285"/>
    </row>
    <row r="53" spans="1:60" ht="15.75" customHeight="1">
      <c r="A53" s="288" t="s">
        <v>70</v>
      </c>
      <c r="B53" s="288"/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/>
      <c r="AM53" s="288"/>
      <c r="AN53" s="288"/>
      <c r="AO53" s="288"/>
      <c r="AP53" s="288"/>
      <c r="AQ53" s="288"/>
      <c r="AR53" s="288"/>
      <c r="AS53" s="288"/>
      <c r="AT53" s="288"/>
      <c r="AU53" s="288"/>
      <c r="AV53" s="288"/>
      <c r="AW53" s="288"/>
      <c r="AX53" s="288"/>
      <c r="AY53" s="288"/>
      <c r="AZ53" s="288"/>
      <c r="BA53" s="288"/>
      <c r="BC53" s="284"/>
      <c r="BD53" s="284"/>
      <c r="BF53" s="284" t="s">
        <v>71</v>
      </c>
      <c r="BG53" s="284"/>
      <c r="BH53" s="284"/>
    </row>
    <row r="54" spans="1:60" ht="13.5" customHeight="1">
      <c r="A54" s="285"/>
      <c r="B54" s="285"/>
      <c r="C54" s="285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285"/>
      <c r="AL54" s="285"/>
      <c r="AM54" s="285"/>
      <c r="AN54" s="285"/>
      <c r="AO54" s="285"/>
      <c r="AP54" s="285"/>
      <c r="AQ54" s="285"/>
      <c r="AR54" s="285"/>
      <c r="AS54" s="285"/>
      <c r="AT54" s="285"/>
      <c r="AU54" s="285"/>
      <c r="AV54" s="285"/>
      <c r="AW54" s="285"/>
      <c r="AX54" s="285"/>
      <c r="AY54" s="285"/>
      <c r="BC54" s="286" t="s">
        <v>2</v>
      </c>
      <c r="BD54" s="286"/>
      <c r="BF54" s="287" t="s">
        <v>3</v>
      </c>
      <c r="BG54" s="287"/>
      <c r="BH54" s="287"/>
    </row>
    <row r="55" spans="1:60" ht="10.15" customHeight="1">
      <c r="A55" s="285"/>
      <c r="B55" s="285"/>
      <c r="C55" s="285"/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K55" s="285"/>
      <c r="AL55" s="285"/>
      <c r="AM55" s="285"/>
      <c r="AN55" s="285"/>
      <c r="AO55" s="285"/>
      <c r="AP55" s="285"/>
      <c r="AQ55" s="285"/>
      <c r="AR55" s="285"/>
      <c r="AS55" s="285"/>
      <c r="AT55" s="285"/>
      <c r="AU55" s="285"/>
      <c r="AV55" s="285"/>
      <c r="AW55" s="285"/>
      <c r="AX55" s="285"/>
      <c r="AY55" s="285"/>
    </row>
    <row r="56" spans="1:60" ht="16.5" customHeight="1">
      <c r="A56" s="288" t="s">
        <v>72</v>
      </c>
      <c r="B56" s="288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288"/>
      <c r="T56" s="288"/>
      <c r="U56" s="288"/>
      <c r="V56" s="288"/>
      <c r="W56" s="288"/>
      <c r="X56" s="288"/>
      <c r="Y56" s="288"/>
      <c r="Z56" s="288"/>
      <c r="AA56" s="288"/>
      <c r="AB56" s="288"/>
      <c r="AC56" s="288"/>
      <c r="AD56" s="288"/>
      <c r="AE56" s="288"/>
      <c r="AF56" s="288"/>
      <c r="AG56" s="288"/>
      <c r="AH56" s="288"/>
      <c r="AI56" s="288"/>
      <c r="AJ56" s="288"/>
      <c r="AK56" s="288"/>
      <c r="AL56" s="288"/>
      <c r="AM56" s="288"/>
      <c r="AN56" s="288"/>
      <c r="AO56" s="288"/>
      <c r="AP56" s="288"/>
      <c r="AQ56" s="288"/>
      <c r="AR56" s="288"/>
      <c r="AS56" s="288"/>
      <c r="AT56" s="288"/>
      <c r="AU56" s="288"/>
      <c r="AV56" s="288"/>
      <c r="AW56" s="288"/>
      <c r="AX56" s="288"/>
      <c r="AY56" s="288"/>
      <c r="AZ56" s="288"/>
      <c r="BA56" s="288"/>
      <c r="BB56" s="288"/>
      <c r="BC56" s="284"/>
      <c r="BD56" s="284"/>
      <c r="BF56" s="284" t="s">
        <v>73</v>
      </c>
      <c r="BG56" s="284"/>
      <c r="BH56" s="284"/>
    </row>
    <row r="57" spans="1:60" ht="14.25" customHeight="1">
      <c r="A57" s="285"/>
      <c r="B57" s="285"/>
      <c r="C57" s="285"/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285"/>
      <c r="AL57" s="285"/>
      <c r="AM57" s="285"/>
      <c r="AN57" s="285"/>
      <c r="AO57" s="285"/>
      <c r="AP57" s="285"/>
      <c r="AQ57" s="285"/>
      <c r="AR57" s="285"/>
      <c r="AS57" s="285"/>
      <c r="AT57" s="285"/>
      <c r="AU57" s="285"/>
      <c r="AV57" s="285"/>
      <c r="AW57" s="285"/>
      <c r="AX57" s="285"/>
      <c r="AY57" s="285"/>
      <c r="BC57" s="286" t="s">
        <v>2</v>
      </c>
      <c r="BD57" s="286"/>
      <c r="BF57" s="287" t="s">
        <v>3</v>
      </c>
      <c r="BG57" s="287"/>
      <c r="BH57" s="287"/>
    </row>
    <row r="58" spans="1:60" ht="10.15" customHeight="1">
      <c r="A58" s="285"/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5"/>
      <c r="AL58" s="285"/>
      <c r="AM58" s="285"/>
      <c r="AN58" s="285"/>
      <c r="AO58" s="285"/>
      <c r="AP58" s="285"/>
      <c r="AQ58" s="285"/>
      <c r="AR58" s="285"/>
      <c r="AS58" s="285"/>
      <c r="AT58" s="285"/>
      <c r="AU58" s="285"/>
      <c r="AV58" s="285"/>
      <c r="AW58" s="285"/>
      <c r="AX58" s="285"/>
      <c r="AY58" s="285"/>
      <c r="BC58" s="132"/>
      <c r="BD58" s="132"/>
      <c r="BF58" s="133"/>
      <c r="BG58" s="133"/>
      <c r="BH58" s="133"/>
    </row>
    <row r="59" spans="1:60" ht="14.25" customHeight="1">
      <c r="A59" s="288" t="s">
        <v>74</v>
      </c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E59" s="289"/>
      <c r="AF59" s="289"/>
      <c r="AG59" s="289"/>
      <c r="AH59" s="289"/>
      <c r="AI59" s="289"/>
      <c r="AJ59" s="289"/>
      <c r="AK59" s="289"/>
      <c r="AL59" s="289"/>
      <c r="AM59" s="289"/>
      <c r="AN59" s="289"/>
      <c r="AO59" s="289"/>
      <c r="AP59" s="289"/>
      <c r="AQ59" s="289"/>
      <c r="AR59" s="289"/>
      <c r="AS59" s="289"/>
      <c r="AT59" s="289"/>
      <c r="AU59" s="289"/>
      <c r="AV59" s="289"/>
      <c r="AW59" s="289"/>
      <c r="AX59" s="289"/>
      <c r="AY59" s="289"/>
      <c r="BC59" s="284"/>
      <c r="BD59" s="284"/>
      <c r="BF59" s="284" t="s">
        <v>210</v>
      </c>
      <c r="BG59" s="284"/>
      <c r="BH59" s="284"/>
    </row>
    <row r="60" spans="1:60" ht="17.25" customHeight="1">
      <c r="A60" s="288" t="s">
        <v>211</v>
      </c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  <c r="AF60" s="289"/>
      <c r="AG60" s="289"/>
      <c r="AH60" s="289"/>
      <c r="AI60" s="289"/>
      <c r="AJ60" s="289"/>
      <c r="AK60" s="289"/>
      <c r="AL60" s="289"/>
      <c r="AM60" s="289"/>
      <c r="AN60" s="289"/>
      <c r="AO60" s="289"/>
      <c r="AP60" s="289"/>
      <c r="AQ60" s="289"/>
      <c r="AR60" s="289"/>
      <c r="AS60" s="289"/>
      <c r="AT60" s="289"/>
      <c r="AU60" s="289"/>
      <c r="AV60" s="289"/>
      <c r="AW60" s="289"/>
      <c r="AX60" s="289"/>
      <c r="AY60" s="289"/>
      <c r="BC60" s="286" t="s">
        <v>2</v>
      </c>
      <c r="BD60" s="286"/>
      <c r="BF60" s="287" t="s">
        <v>3</v>
      </c>
      <c r="BG60" s="287"/>
      <c r="BH60" s="287"/>
    </row>
  </sheetData>
  <mergeCells count="123">
    <mergeCell ref="BF50:BH50"/>
    <mergeCell ref="BC50:BD50"/>
    <mergeCell ref="A52:AY52"/>
    <mergeCell ref="A53:BA53"/>
    <mergeCell ref="BC53:BD53"/>
    <mergeCell ref="A51:AY51"/>
    <mergeCell ref="BC51:BD51"/>
    <mergeCell ref="A60:AY60"/>
    <mergeCell ref="BC60:BD60"/>
    <mergeCell ref="BF60:BH60"/>
    <mergeCell ref="A55:AY55"/>
    <mergeCell ref="A56:BB56"/>
    <mergeCell ref="BC56:BD56"/>
    <mergeCell ref="BF56:BH56"/>
    <mergeCell ref="A58:AY58"/>
    <mergeCell ref="BF57:BH57"/>
    <mergeCell ref="A59:AY59"/>
    <mergeCell ref="BC59:BD59"/>
    <mergeCell ref="A57:AY57"/>
    <mergeCell ref="BC57:BD57"/>
    <mergeCell ref="BF51:BH51"/>
    <mergeCell ref="BF59:BH59"/>
    <mergeCell ref="BF53:BH53"/>
    <mergeCell ref="A54:AY54"/>
    <mergeCell ref="BC54:BD54"/>
    <mergeCell ref="BF54:BH54"/>
    <mergeCell ref="A42:BC42"/>
    <mergeCell ref="A43:AY43"/>
    <mergeCell ref="BA43:BC43"/>
    <mergeCell ref="A44:AY44"/>
    <mergeCell ref="BA44:BC44"/>
    <mergeCell ref="A39:AY39"/>
    <mergeCell ref="A48:AY48"/>
    <mergeCell ref="BA48:BC48"/>
    <mergeCell ref="A45:AY45"/>
    <mergeCell ref="BA45:BC45"/>
    <mergeCell ref="A46:AY46"/>
    <mergeCell ref="BA46:BC46"/>
    <mergeCell ref="A47:AY47"/>
    <mergeCell ref="BA47:BC47"/>
    <mergeCell ref="BF29:BG29"/>
    <mergeCell ref="BA39:BC39"/>
    <mergeCell ref="A37:AY37"/>
    <mergeCell ref="BA37:BC37"/>
    <mergeCell ref="A38:AY38"/>
    <mergeCell ref="BA38:BC38"/>
    <mergeCell ref="A36:AY36"/>
    <mergeCell ref="BA36:BC36"/>
    <mergeCell ref="BH27:BI27"/>
    <mergeCell ref="A40:AY40"/>
    <mergeCell ref="BA40:BC40"/>
    <mergeCell ref="BF28:BG28"/>
    <mergeCell ref="BH28:BI28"/>
    <mergeCell ref="A28:BC28"/>
    <mergeCell ref="BD28:BE28"/>
    <mergeCell ref="BD30:BE30"/>
    <mergeCell ref="A29:BC29"/>
    <mergeCell ref="BD29:BE29"/>
    <mergeCell ref="A32:BC32"/>
    <mergeCell ref="A33:BC33"/>
    <mergeCell ref="A34:BC34"/>
    <mergeCell ref="A35:AY35"/>
    <mergeCell ref="BA35:BC35"/>
    <mergeCell ref="A30:BC30"/>
    <mergeCell ref="A26:BC26"/>
    <mergeCell ref="BD26:BE26"/>
    <mergeCell ref="BF26:BG26"/>
    <mergeCell ref="BH26:BI26"/>
    <mergeCell ref="A25:BC25"/>
    <mergeCell ref="BF30:BG30"/>
    <mergeCell ref="BH30:BI30"/>
    <mergeCell ref="A27:BC27"/>
    <mergeCell ref="BD27:BE27"/>
    <mergeCell ref="BF27:BG27"/>
    <mergeCell ref="BH24:BI24"/>
    <mergeCell ref="A22:BC22"/>
    <mergeCell ref="BD22:BE22"/>
    <mergeCell ref="BF22:BG22"/>
    <mergeCell ref="BH22:BI22"/>
    <mergeCell ref="BH29:BI29"/>
    <mergeCell ref="A23:BC23"/>
    <mergeCell ref="BD23:BE23"/>
    <mergeCell ref="BF23:BG23"/>
    <mergeCell ref="BH23:BI23"/>
    <mergeCell ref="A21:BC21"/>
    <mergeCell ref="BD21:BE21"/>
    <mergeCell ref="BF21:BG21"/>
    <mergeCell ref="BH21:BI21"/>
    <mergeCell ref="BD25:BE25"/>
    <mergeCell ref="BF25:BG25"/>
    <mergeCell ref="BH25:BI25"/>
    <mergeCell ref="A24:BC24"/>
    <mergeCell ref="BD24:BE24"/>
    <mergeCell ref="BF24:BG24"/>
    <mergeCell ref="A10:AX10"/>
    <mergeCell ref="A19:BC19"/>
    <mergeCell ref="BD19:BE19"/>
    <mergeCell ref="BF19:BG19"/>
    <mergeCell ref="BH19:BI19"/>
    <mergeCell ref="A20:BC20"/>
    <mergeCell ref="BD20:BE20"/>
    <mergeCell ref="BF20:BG20"/>
    <mergeCell ref="BH20:BI20"/>
    <mergeCell ref="BA5:BC6"/>
    <mergeCell ref="BD5:BI5"/>
    <mergeCell ref="A18:BC18"/>
    <mergeCell ref="BD18:BE18"/>
    <mergeCell ref="BF18:BG18"/>
    <mergeCell ref="BH18:BI18"/>
    <mergeCell ref="A8:AX8"/>
    <mergeCell ref="A9:AX9"/>
    <mergeCell ref="A11:AX11"/>
    <mergeCell ref="A15:BI15"/>
    <mergeCell ref="BD6:BF6"/>
    <mergeCell ref="BG6:BI6"/>
    <mergeCell ref="A16:BI16"/>
    <mergeCell ref="A13:BI13"/>
    <mergeCell ref="A14:BI14"/>
    <mergeCell ref="A2:BI2"/>
    <mergeCell ref="A4:AX7"/>
    <mergeCell ref="AY4:AY7"/>
    <mergeCell ref="AZ4:AZ7"/>
    <mergeCell ref="BA4:BI4"/>
  </mergeCells>
  <phoneticPr fontId="0" type="noConversion"/>
  <pageMargins left="0.77" right="0.23622047244094491" top="1.1811023622047245" bottom="0.27559055118110237" header="0.31496062992125984" footer="0.15748031496062992"/>
  <pageSetup paperSize="9" scale="88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11</vt:i4>
      </vt:variant>
    </vt:vector>
  </HeadingPairs>
  <TitlesOfParts>
    <vt:vector size="16" baseType="lpstr">
      <vt:lpstr>1</vt:lpstr>
      <vt:lpstr>1 год</vt:lpstr>
      <vt:lpstr>2 год</vt:lpstr>
      <vt:lpstr>3 год</vt:lpstr>
      <vt:lpstr>3</vt:lpstr>
      <vt:lpstr>'1'!IS_DOCUMENT</vt:lpstr>
      <vt:lpstr>'1 год'!IS_DOCUMENT</vt:lpstr>
      <vt:lpstr>'2 год'!IS_DOCUMENT</vt:lpstr>
      <vt:lpstr>'3'!IS_DOCUMENT</vt:lpstr>
      <vt:lpstr>'3 год'!IS_DOCUMENT</vt:lpstr>
      <vt:lpstr>'1 год'!Заголовки_для_печати</vt:lpstr>
      <vt:lpstr>'2 год'!Заголовки_для_печати</vt:lpstr>
      <vt:lpstr>'3 год'!Заголовки_для_печати</vt:lpstr>
      <vt:lpstr>'1 год'!Область_печати</vt:lpstr>
      <vt:lpstr>'2 год'!Область_печати</vt:lpstr>
      <vt:lpstr>'3 год'!Область_печати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rep:2.44.1.52</dc:description>
  <cp:lastModifiedBy>SamLab.ws</cp:lastModifiedBy>
  <cp:lastPrinted>2019-04-29T12:17:26Z</cp:lastPrinted>
  <dcterms:created xsi:type="dcterms:W3CDTF">2018-03-20T05:46:13Z</dcterms:created>
  <dcterms:modified xsi:type="dcterms:W3CDTF">2022-10-06T12:30:21Z</dcterms:modified>
</cp:coreProperties>
</file>